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ria.rendon\Desktop\Daniel\Transparencia\Transparencia Portal Mty\2017\Estados financieros aprobados en dictamen\"/>
    </mc:Choice>
  </mc:AlternateContent>
  <bookViews>
    <workbookView xWindow="0" yWindow="0" windowWidth="20490" windowHeight="7755" tabRatio="736" activeTab="3"/>
  </bookViews>
  <sheets>
    <sheet name="SIT. FIN. noviembre 2017" sheetId="3" r:id="rId1"/>
    <sheet name="ESTADO DE ACT noviembre" sheetId="4" r:id="rId2"/>
    <sheet name="VAR. HDA. PUB. nov" sheetId="9" r:id="rId3"/>
    <sheet name="ECSF ACUM nov 2017" sheetId="7" r:id="rId4"/>
    <sheet name="FLUJO nov 2017 (final)" sheetId="18" r:id="rId5"/>
    <sheet name="ANALITICO nov" sheetId="15" r:id="rId6"/>
    <sheet name="Deuda Publica Mar 17 Acum" sheetId="13" state="hidden" r:id="rId7"/>
    <sheet name="SIT. FIN. MAR 2017 (TRIMESTRE)" sheetId="16" state="hidden" r:id="rId8"/>
    <sheet name="EDO. ACTIV. MAR 2017 (TRIMESTR)" sheetId="17" state="hidden" r:id="rId9"/>
  </sheets>
  <definedNames>
    <definedName name="_xlnm.Print_Area" localSheetId="5">'ANALITICO nov'!$B$2:$J$33</definedName>
    <definedName name="_xlnm.Print_Area" localSheetId="6">'Deuda Publica Mar 17 Acum'!$C$1:$K$90</definedName>
    <definedName name="_xlnm.Print_Area" localSheetId="3">'ECSF ACUM nov 2017'!$B$1:$D$67</definedName>
    <definedName name="_xlnm.Print_Area" localSheetId="8">'EDO. ACTIV. MAR 2017 (TRIMESTR)'!$C$1:$H$66</definedName>
    <definedName name="_xlnm.Print_Area" localSheetId="1">'ESTADO DE ACT noviembre'!$B$1:$G$73</definedName>
    <definedName name="_xlnm.Print_Area" localSheetId="4">'FLUJO nov 2017 (final)'!$B$2:$F$67</definedName>
    <definedName name="_xlnm.Print_Area" localSheetId="7">'SIT. FIN. MAR 2017 (TRIMESTRE)'!$C$2:$K$53</definedName>
    <definedName name="_xlnm.Print_Area" localSheetId="0">'SIT. FIN. noviembre 2017'!$C$2:$K$53</definedName>
    <definedName name="_xlnm.Print_Area" localSheetId="2">'VAR. HDA. PUB. nov'!$B$2:$H$33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1" i="13" l="1"/>
  <c r="J81" i="13"/>
  <c r="K47" i="13"/>
  <c r="J47" i="13"/>
  <c r="G11" i="17"/>
  <c r="G19" i="17"/>
  <c r="J87" i="13"/>
  <c r="K87" i="13"/>
  <c r="G60" i="17"/>
  <c r="G59" i="17" s="1"/>
  <c r="H59" i="17"/>
  <c r="G58" i="17"/>
  <c r="G57" i="17"/>
  <c r="G56" i="17"/>
  <c r="G55" i="17"/>
  <c r="G54" i="17"/>
  <c r="H52" i="17"/>
  <c r="G53" i="17"/>
  <c r="G51" i="17"/>
  <c r="G50" i="17"/>
  <c r="G49" i="17"/>
  <c r="G48" i="17"/>
  <c r="H46" i="17"/>
  <c r="G47" i="17"/>
  <c r="G45" i="17"/>
  <c r="G44" i="17"/>
  <c r="H42" i="17"/>
  <c r="G43" i="17"/>
  <c r="G41" i="17"/>
  <c r="G40" i="17"/>
  <c r="G39" i="17"/>
  <c r="G38" i="17"/>
  <c r="G37" i="17"/>
  <c r="G36" i="17"/>
  <c r="G35" i="17"/>
  <c r="G34" i="17"/>
  <c r="H32" i="17"/>
  <c r="G33" i="17"/>
  <c r="G31" i="17"/>
  <c r="G30" i="17"/>
  <c r="H28" i="17"/>
  <c r="G29" i="17"/>
  <c r="G23" i="17"/>
  <c r="G22" i="17"/>
  <c r="G21" i="17"/>
  <c r="G20" i="17"/>
  <c r="H18" i="17"/>
  <c r="G17" i="17"/>
  <c r="H15" i="17"/>
  <c r="G16" i="17"/>
  <c r="G14" i="17"/>
  <c r="G13" i="17"/>
  <c r="G12" i="17"/>
  <c r="G10" i="17"/>
  <c r="G9" i="17"/>
  <c r="G8" i="17"/>
  <c r="G7" i="17"/>
  <c r="H6" i="17"/>
  <c r="K48" i="16"/>
  <c r="J48" i="16"/>
  <c r="K47" i="16"/>
  <c r="J47" i="16"/>
  <c r="J43" i="16"/>
  <c r="J42" i="16"/>
  <c r="J41" i="16"/>
  <c r="J40" i="16"/>
  <c r="K36" i="16"/>
  <c r="J36" i="16"/>
  <c r="K35" i="16"/>
  <c r="J35" i="16"/>
  <c r="K34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F32" i="16"/>
  <c r="E2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F18" i="16"/>
  <c r="E10" i="16"/>
  <c r="K30" i="16"/>
  <c r="H25" i="17"/>
  <c r="H62" i="17"/>
  <c r="F34" i="16"/>
  <c r="H64" i="17"/>
  <c r="K38" i="16"/>
  <c r="K45" i="16" l="1"/>
  <c r="G42" i="17"/>
  <c r="J18" i="16"/>
  <c r="G28" i="17"/>
  <c r="G46" i="17"/>
  <c r="J28" i="16"/>
  <c r="G18" i="17"/>
  <c r="E18" i="16"/>
  <c r="J33" i="16"/>
  <c r="J45" i="16"/>
  <c r="G6" i="17"/>
  <c r="G15" i="17"/>
  <c r="G32" i="17"/>
  <c r="G52" i="17"/>
  <c r="E32" i="16"/>
  <c r="K33" i="16"/>
  <c r="K50" i="16" l="1"/>
  <c r="K52" i="16" s="1"/>
  <c r="K56" i="16" s="1"/>
  <c r="J30" i="16"/>
  <c r="G62" i="17"/>
  <c r="G25" i="17"/>
  <c r="E34" i="16"/>
  <c r="G64" i="17" l="1"/>
  <c r="J39" i="16" l="1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<sst xmlns="http://schemas.openxmlformats.org/spreadsheetml/2006/main" count="616" uniqueCount="306">
  <si>
    <t>ACTIVO</t>
  </si>
  <si>
    <t>1.1.1.0.00.0000</t>
  </si>
  <si>
    <t>1.1.2.0.00.0000</t>
  </si>
  <si>
    <t>1.1.3.0.00.0000</t>
  </si>
  <si>
    <t>1.2.1.0.00.0000</t>
  </si>
  <si>
    <t>1.2.3.0.00.0000</t>
  </si>
  <si>
    <t>1.2.4.0.00.0000</t>
  </si>
  <si>
    <t>1.2.5.0.00.0000</t>
  </si>
  <si>
    <t>1.2.6.0.00.0000</t>
  </si>
  <si>
    <t>1.2.7.0.00.0000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</si>
  <si>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</si>
  <si>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</si>
  <si>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</si>
  <si>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</si>
  <si>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</si>
  <si>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</si>
  <si>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</si>
  <si>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</si>
  <si>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</si>
  <si>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</si>
  <si>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</si>
  <si>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</si>
  <si>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</si>
  <si>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</si>
  <si>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</si>
  <si>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</si>
  <si>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</si>
  <si>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</si>
  <si>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</si>
  <si>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</si>
  <si>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</si>
  <si>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</si>
  <si>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</si>
  <si>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</si>
  <si>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</si>
  <si>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5.4.1.0.00.0000</t>
  </si>
  <si>
    <t>5.4.2.0.00.0000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</si>
  <si>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</si>
  <si>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</si>
  <si>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</si>
  <si>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</si>
  <si>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</si>
  <si>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</si>
  <si>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</si>
  <si>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</si>
  <si>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</si>
  <si>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</si>
  <si>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</si>
  <si>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</si>
  <si>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</si>
  <si>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</si>
  <si>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</si>
  <si>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</si>
  <si>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</si>
  <si>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</si>
  <si>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</si>
  <si>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</si>
  <si>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</si>
  <si>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</si>
  <si>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</si>
  <si>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</si>
  <si>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</si>
  <si>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</si>
  <si>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</si>
  <si>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</si>
  <si>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</si>
  <si>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</si>
  <si>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</si>
  <si>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</si>
  <si>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</si>
  <si>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</si>
  <si>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</si>
  <si>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</si>
  <si>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</si>
  <si>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</si>
  <si>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</si>
  <si>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</si>
  <si>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</si>
  <si>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</si>
  <si>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</si>
  <si>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</si>
  <si>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</si>
  <si>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</si>
  <si>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</si>
  <si>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</si>
  <si>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</si>
  <si>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</si>
  <si>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</si>
  <si>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</si>
  <si>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</si>
  <si>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</si>
  <si>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</si>
  <si>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</si>
  <si>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</si>
  <si>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</si>
  <si>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</si>
  <si>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2017</t>
  </si>
  <si>
    <t>2016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</si>
  <si>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</si>
  <si>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</si>
  <si>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</si>
  <si>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</si>
  <si>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</si>
  <si>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</si>
  <si>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</si>
  <si>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</si>
  <si>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</si>
  <si>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</si>
  <si>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</si>
  <si>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</si>
  <si>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</si>
  <si>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</si>
  <si>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</si>
  <si>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</si>
  <si>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</si>
  <si>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</si>
  <si>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</si>
  <si>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</si>
  <si>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</si>
  <si>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</si>
  <si>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</si>
  <si>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</si>
  <si>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</si>
  <si>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</si>
  <si>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</si>
  <si>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</si>
  <si>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</si>
  <si>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</si>
  <si>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</si>
  <si>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</si>
  <si>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</si>
  <si>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</si>
  <si>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</si>
  <si>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</si>
  <si>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</si>
  <si>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</si>
  <si>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</si>
  <si>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</si>
  <si>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5.4.4.0.00.0000</t>
  </si>
  <si>
    <t>5.4.5.0.00.0000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</si>
  <si>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</si>
  <si>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</si>
  <si>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</si>
  <si>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</si>
  <si>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</si>
  <si>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</si>
  <si>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</si>
  <si>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</si>
  <si>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</si>
  <si>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</si>
  <si>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</si>
  <si>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</si>
  <si>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</si>
  <si>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</si>
  <si>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</si>
  <si>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</si>
  <si>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</si>
  <si>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</si>
  <si>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</si>
  <si>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</si>
  <si>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</si>
  <si>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</si>
  <si>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</si>
  <si>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</si>
  <si>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</si>
  <si>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</si>
  <si>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</si>
  <si>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</si>
  <si>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</si>
  <si>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</si>
  <si>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</si>
  <si>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</si>
  <si>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</si>
  <si>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</si>
  <si>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</si>
  <si>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</si>
  <si>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</si>
  <si>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</si>
  <si>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</si>
  <si>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</si>
  <si>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</si>
  <si>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</si>
  <si>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</si>
  <si>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</si>
  <si>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</si>
  <si>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</si>
  <si>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</si>
  <si>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</si>
  <si>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</si>
  <si>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</si>
  <si>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</si>
  <si>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</si>
  <si>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</si>
  <si>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</si>
  <si>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</si>
  <si>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</si>
  <si>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</si>
  <si>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</si>
  <si>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</si>
  <si>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</si>
  <si>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</si>
  <si>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</si>
  <si>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</si>
  <si>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</si>
  <si>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</si>
  <si>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</si>
  <si>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Productos de Tipo Corriente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</si>
  <si>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</si>
  <si>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</si>
  <si>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</si>
  <si>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</si>
  <si>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</si>
  <si>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</si>
  <si>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</si>
  <si>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</si>
  <si>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</si>
  <si>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</si>
  <si>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</si>
  <si>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</si>
  <si>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</si>
  <si>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</si>
  <si>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</si>
  <si>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</si>
  <si>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</si>
  <si>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</si>
  <si>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</si>
  <si>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</si>
  <si>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</si>
  <si>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</si>
  <si>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</si>
  <si>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</si>
  <si>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</si>
  <si>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</si>
  <si>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</si>
  <si>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</si>
  <si>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</si>
  <si>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</si>
  <si>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Estado de Variación en la Hacienda Pública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</si>
  <si>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</si>
  <si>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</si>
  <si>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</si>
  <si>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</si>
  <si>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Aportaciones </t>
  </si>
  <si>
    <t xml:space="preserve">Revalúos  </t>
  </si>
  <si>
    <t>Patrimonio Neto Inicial Ajustado del Ejercicio</t>
  </si>
  <si>
    <t>Variaciones de la Hacienda Pública/Patrimonio Neto del Ejercicio</t>
  </si>
  <si>
    <t>Hacienda Pública/Patrimonio Neto Final del Ejercicio 2016</t>
  </si>
  <si>
    <t>Cambios en la Hacienda Pública/Patrimonio Neto del Ejercicio 2017</t>
  </si>
  <si>
    <t>Saldo Neto en la Hacienda Pública / Patrimonio 2017</t>
  </si>
  <si>
    <t>BANCO DEL BAJÍO, S.A.</t>
  </si>
  <si>
    <t>BANCO INTERACCIONES, S.A.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</si>
  <si>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</si>
  <si>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</si>
  <si>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</si>
  <si>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</si>
  <si>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</si>
  <si>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</si>
  <si>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</si>
  <si>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</si>
  <si>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</si>
  <si>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</si>
  <si>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</si>
  <si>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</si>
  <si>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</si>
  <si>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</si>
  <si>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</si>
  <si>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</si>
  <si>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</si>
  <si>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</si>
  <si>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</si>
  <si>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</si>
  <si>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</si>
  <si>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</si>
  <si>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</si>
  <si>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</si>
  <si>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</si>
  <si>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</si>
  <si>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</si>
  <si>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</si>
  <si>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</si>
  <si>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</si>
  <si>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</si>
  <si>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</si>
  <si>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</si>
  <si>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</si>
  <si>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</si>
  <si>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</si>
  <si>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</si>
  <si>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</si>
  <si>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</si>
  <si>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</si>
  <si>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TOTAL DEL  ACTIVO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</si>
  <si>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</si>
  <si>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</si>
  <si>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</si>
  <si>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</si>
  <si>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</si>
  <si>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</si>
  <si>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</si>
  <si>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Del 1 de enero al 31 de julio 2017</t>
  </si>
  <si>
    <t>Del 1 de enero al 30 de noviembre 2017 y 2016</t>
  </si>
  <si>
    <t>Al 30 de  noviembre de 2017 y 2016</t>
  </si>
  <si>
    <t>Del 1 de enero al 30 de noviembre 2017</t>
  </si>
  <si>
    <t>Del 1 de enero al 30 de noviembre de 2017</t>
  </si>
  <si>
    <t>Al 30 de noviembre 2017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</si>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</sst>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General_)"/>
    <numFmt numFmtId="165" formatCode="#,##0.00_ ;\-#,##0.00\ "/>
    <numFmt numFmtId="166" formatCode="0_ ;\-0\ "/>
    <numFmt numFmtId="167" formatCode="#,##0_ ;\-#,##0\ "/>
    <numFmt numFmtId="168" formatCode="_-* #,##0_-;\-* #,##0_-;_-* &quot;-&quot;??_-;_-@_-"/>
    <numFmt numFmtId="169" formatCode="#,##0.00000"/>
    <numFmt numFmtId="170" formatCode="#,##0.00;\(#,##0.00\);\(#,##0.00\)"/>
    <numFmt numFmtId="171" formatCode="#,##0.00000000"/>
    <numFmt numFmtId="172" formatCode="_-* #,##0.0000_-;\-* #,##0.0000_-;_-* &quot;-&quot;??_-;_-@_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22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0"/>
    <xf numFmtId="0" fontId="22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49">
    <xf numFmtId="0" fontId="0" fillId="0" borderId="0" xfId="0"/>
    <xf numFmtId="0" fontId="19" fillId="0" borderId="0" xfId="42" applyFont="1" applyProtection="1"/>
    <xf numFmtId="0" fontId="21" fillId="0" borderId="0" xfId="42" applyFont="1" applyAlignment="1" applyProtection="1">
      <alignment vertical="center"/>
    </xf>
    <xf numFmtId="0" fontId="23" fillId="33" borderId="10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horizontal="right" vertical="top"/>
    </xf>
    <xf numFmtId="0" fontId="23" fillId="33" borderId="12" xfId="43" applyNumberFormat="1" applyFont="1" applyFill="1" applyBorder="1" applyAlignment="1" applyProtection="1">
      <alignment vertical="center"/>
    </xf>
    <xf numFmtId="0" fontId="19" fillId="0" borderId="0" xfId="42" applyFont="1" applyBorder="1" applyProtection="1"/>
    <xf numFmtId="49" fontId="23" fillId="33" borderId="0" xfId="44" applyNumberFormat="1" applyFont="1" applyFill="1" applyBorder="1" applyAlignment="1" applyProtection="1">
      <alignment horizontal="center" vertical="top"/>
    </xf>
    <xf numFmtId="0" fontId="19" fillId="33" borderId="0" xfId="42" applyFont="1" applyFill="1" applyBorder="1" applyAlignment="1" applyProtection="1">
      <alignment horizontal="right" vertical="top"/>
    </xf>
    <xf numFmtId="49" fontId="23" fillId="33" borderId="14" xfId="44" applyNumberFormat="1" applyFont="1" applyFill="1" applyBorder="1" applyAlignment="1" applyProtection="1">
      <alignment horizontal="center" vertical="top"/>
    </xf>
    <xf numFmtId="0" fontId="23" fillId="33" borderId="13" xfId="42" applyFont="1" applyFill="1" applyBorder="1" applyAlignment="1" applyProtection="1">
      <alignment vertical="top" wrapText="1"/>
    </xf>
    <xf numFmtId="0" fontId="23" fillId="33" borderId="0" xfId="42" applyFont="1" applyFill="1" applyBorder="1" applyAlignment="1" applyProtection="1">
      <alignment vertical="top"/>
    </xf>
    <xf numFmtId="3" fontId="24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 wrapText="1"/>
    </xf>
    <xf numFmtId="0" fontId="19" fillId="0" borderId="14" xfId="42" applyFont="1" applyBorder="1" applyProtection="1"/>
    <xf numFmtId="4" fontId="23" fillId="33" borderId="0" xfId="42" applyNumberFormat="1" applyFont="1" applyFill="1" applyBorder="1" applyAlignment="1" applyProtection="1">
      <alignment vertical="top"/>
    </xf>
    <xf numFmtId="3" fontId="23" fillId="33" borderId="14" xfId="42" applyNumberFormat="1" applyFont="1" applyFill="1" applyBorder="1" applyAlignment="1" applyProtection="1">
      <alignment vertical="top"/>
    </xf>
    <xf numFmtId="0" fontId="25" fillId="33" borderId="13" xfId="42" applyFont="1" applyFill="1" applyBorder="1" applyAlignment="1" applyProtection="1">
      <alignment vertical="top" wrapText="1"/>
    </xf>
    <xf numFmtId="0" fontId="25" fillId="33" borderId="0" xfId="42" applyFont="1" applyFill="1" applyBorder="1" applyAlignment="1" applyProtection="1">
      <alignment vertical="top"/>
    </xf>
    <xf numFmtId="0" fontId="25" fillId="33" borderId="0" xfId="42" applyFont="1" applyFill="1" applyBorder="1" applyAlignment="1" applyProtection="1">
      <alignment vertical="top" wrapText="1"/>
    </xf>
    <xf numFmtId="3" fontId="24" fillId="33" borderId="14" xfId="42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  <protection locked="0"/>
    </xf>
    <xf numFmtId="4" fontId="24" fillId="33" borderId="14" xfId="42" applyNumberFormat="1" applyFont="1" applyFill="1" applyBorder="1" applyAlignment="1" applyProtection="1">
      <alignment vertical="top"/>
      <protection locked="0"/>
    </xf>
    <xf numFmtId="0" fontId="24" fillId="33" borderId="13" xfId="42" applyFont="1" applyFill="1" applyBorder="1" applyAlignment="1" applyProtection="1">
      <alignment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4" fontId="24" fillId="33" borderId="0" xfId="44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horizontal="right" vertical="top"/>
    </xf>
    <xf numFmtId="4" fontId="23" fillId="33" borderId="14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horizontal="left" vertical="top" wrapText="1"/>
    </xf>
    <xf numFmtId="4" fontId="23" fillId="33" borderId="0" xfId="44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</xf>
    <xf numFmtId="4" fontId="24" fillId="33" borderId="14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4" fontId="24" fillId="33" borderId="14" xfId="44" applyNumberFormat="1" applyFont="1" applyFill="1" applyBorder="1" applyAlignment="1" applyProtection="1">
      <alignment vertical="top"/>
    </xf>
    <xf numFmtId="0" fontId="24" fillId="33" borderId="13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4" fontId="24" fillId="33" borderId="0" xfId="44" applyNumberFormat="1" applyFont="1" applyFill="1" applyBorder="1" applyAlignment="1" applyProtection="1">
      <alignment vertical="center"/>
    </xf>
    <xf numFmtId="4" fontId="23" fillId="33" borderId="0" xfId="42" applyNumberFormat="1" applyFont="1" applyFill="1" applyBorder="1" applyAlignment="1" applyProtection="1">
      <alignment vertical="center"/>
    </xf>
    <xf numFmtId="4" fontId="23" fillId="33" borderId="14" xfId="44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center" wrapText="1"/>
    </xf>
    <xf numFmtId="3" fontId="24" fillId="33" borderId="0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horizontal="left" vertical="top"/>
    </xf>
    <xf numFmtId="0" fontId="19" fillId="33" borderId="15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horizontal="right" vertical="top"/>
    </xf>
    <xf numFmtId="0" fontId="19" fillId="33" borderId="17" xfId="42" applyFont="1" applyFill="1" applyBorder="1" applyAlignment="1" applyProtection="1">
      <alignment vertical="top"/>
    </xf>
    <xf numFmtId="0" fontId="24" fillId="33" borderId="0" xfId="42" applyFont="1" applyFill="1" applyBorder="1" applyProtection="1"/>
    <xf numFmtId="43" fontId="24" fillId="33" borderId="0" xfId="44" applyFont="1" applyFill="1" applyBorder="1" applyProtection="1"/>
    <xf numFmtId="0" fontId="24" fillId="33" borderId="0" xfId="42" applyFont="1" applyFill="1" applyBorder="1" applyAlignment="1" applyProtection="1">
      <alignment vertical="center"/>
    </xf>
    <xf numFmtId="4" fontId="19" fillId="0" borderId="0" xfId="42" applyNumberFormat="1" applyFont="1" applyProtection="1"/>
    <xf numFmtId="165" fontId="19" fillId="0" borderId="0" xfId="42" applyNumberFormat="1" applyFont="1" applyProtection="1"/>
    <xf numFmtId="0" fontId="28" fillId="0" borderId="0" xfId="42" applyFont="1"/>
    <xf numFmtId="0" fontId="23" fillId="0" borderId="10" xfId="42" applyFont="1" applyFill="1" applyBorder="1" applyAlignment="1" applyProtection="1">
      <alignment horizontal="center"/>
    </xf>
    <xf numFmtId="0" fontId="23" fillId="0" borderId="11" xfId="42" applyFont="1" applyFill="1" applyBorder="1" applyAlignment="1" applyProtection="1">
      <alignment horizontal="center"/>
    </xf>
    <xf numFmtId="0" fontId="28" fillId="0" borderId="0" xfId="42" applyFont="1" applyFill="1"/>
    <xf numFmtId="0" fontId="19" fillId="0" borderId="14" xfId="42" applyFont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center"/>
      <protection locked="0"/>
    </xf>
    <xf numFmtId="165" fontId="23" fillId="33" borderId="14" xfId="44" applyNumberFormat="1" applyFont="1" applyFill="1" applyBorder="1" applyAlignment="1" applyProtection="1">
      <alignment vertical="center"/>
      <protection locked="0"/>
    </xf>
    <xf numFmtId="0" fontId="28" fillId="0" borderId="0" xfId="42" applyFont="1" applyAlignment="1">
      <alignment vertical="center"/>
    </xf>
    <xf numFmtId="165" fontId="24" fillId="33" borderId="0" xfId="44" applyNumberFormat="1" applyFont="1" applyFill="1" applyBorder="1" applyAlignment="1" applyProtection="1">
      <alignment vertical="top"/>
      <protection locked="0"/>
    </xf>
    <xf numFmtId="165" fontId="24" fillId="33" borderId="14" xfId="44" applyNumberFormat="1" applyFont="1" applyFill="1" applyBorder="1" applyAlignment="1" applyProtection="1">
      <alignment vertical="top"/>
      <protection locked="0"/>
    </xf>
    <xf numFmtId="165" fontId="24" fillId="0" borderId="0" xfId="44" applyNumberFormat="1" applyFont="1" applyFill="1" applyBorder="1" applyAlignment="1" applyProtection="1">
      <alignment vertical="top"/>
      <protection locked="0"/>
    </xf>
    <xf numFmtId="165" fontId="24" fillId="0" borderId="14" xfId="44" applyNumberFormat="1" applyFont="1" applyFill="1" applyBorder="1" applyAlignment="1" applyProtection="1">
      <alignment vertical="top"/>
      <protection locked="0"/>
    </xf>
    <xf numFmtId="165" fontId="23" fillId="0" borderId="0" xfId="44" applyNumberFormat="1" applyFont="1" applyFill="1" applyBorder="1" applyAlignment="1" applyProtection="1">
      <protection locked="0"/>
    </xf>
    <xf numFmtId="165" fontId="23" fillId="0" borderId="14" xfId="44" applyNumberFormat="1" applyFont="1" applyFill="1" applyBorder="1" applyAlignment="1" applyProtection="1">
      <protection locked="0"/>
    </xf>
    <xf numFmtId="165" fontId="23" fillId="0" borderId="0" xfId="44" applyNumberFormat="1" applyFont="1" applyFill="1" applyBorder="1" applyAlignment="1" applyProtection="1">
      <alignment vertical="top"/>
      <protection locked="0"/>
    </xf>
    <xf numFmtId="165" fontId="23" fillId="0" borderId="14" xfId="44" applyNumberFormat="1" applyFont="1" applyFill="1" applyBorder="1" applyAlignment="1" applyProtection="1">
      <alignment vertical="top"/>
      <protection locked="0"/>
    </xf>
    <xf numFmtId="165" fontId="23" fillId="33" borderId="0" xfId="44" applyNumberFormat="1" applyFont="1" applyFill="1" applyBorder="1" applyAlignment="1" applyProtection="1">
      <protection locked="0"/>
    </xf>
    <xf numFmtId="165" fontId="23" fillId="33" borderId="14" xfId="44" applyNumberFormat="1" applyFont="1" applyFill="1" applyBorder="1" applyAlignment="1" applyProtection="1">
      <protection locked="0"/>
    </xf>
    <xf numFmtId="0" fontId="19" fillId="0" borderId="13" xfId="42" applyFont="1" applyFill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top"/>
      <protection locked="0"/>
    </xf>
    <xf numFmtId="165" fontId="23" fillId="33" borderId="14" xfId="44" applyNumberFormat="1" applyFont="1" applyFill="1" applyBorder="1" applyAlignment="1" applyProtection="1">
      <alignment vertical="top"/>
      <protection locked="0"/>
    </xf>
    <xf numFmtId="43" fontId="19" fillId="0" borderId="14" xfId="44" applyFont="1" applyBorder="1" applyAlignment="1">
      <alignment horizontal="justify" vertical="center" wrapText="1"/>
    </xf>
    <xf numFmtId="0" fontId="28" fillId="0" borderId="15" xfId="42" applyFont="1" applyBorder="1"/>
    <xf numFmtId="0" fontId="28" fillId="0" borderId="16" xfId="42" applyFont="1" applyBorder="1"/>
    <xf numFmtId="0" fontId="28" fillId="0" borderId="17" xfId="42" applyFont="1" applyBorder="1"/>
    <xf numFmtId="0" fontId="28" fillId="0" borderId="0" xfId="42" applyFont="1" applyBorder="1"/>
    <xf numFmtId="4" fontId="28" fillId="0" borderId="0" xfId="42" applyNumberFormat="1" applyFont="1" applyBorder="1"/>
    <xf numFmtId="4" fontId="28" fillId="0" borderId="0" xfId="42" applyNumberFormat="1" applyFont="1"/>
    <xf numFmtId="0" fontId="32" fillId="0" borderId="0" xfId="0" applyFont="1"/>
    <xf numFmtId="0" fontId="1" fillId="0" borderId="0" xfId="45"/>
    <xf numFmtId="0" fontId="1" fillId="0" borderId="0" xfId="45" applyBorder="1"/>
    <xf numFmtId="0" fontId="33" fillId="34" borderId="20" xfId="45" applyFont="1" applyFill="1" applyBorder="1" applyAlignment="1">
      <alignment horizontal="center" vertical="center"/>
    </xf>
    <xf numFmtId="0" fontId="34" fillId="35" borderId="10" xfId="45" applyFont="1" applyFill="1" applyBorder="1" applyAlignment="1">
      <alignment vertical="center"/>
    </xf>
    <xf numFmtId="0" fontId="34" fillId="35" borderId="11" xfId="45" applyFont="1" applyFill="1" applyBorder="1" applyAlignment="1">
      <alignment vertical="center"/>
    </xf>
    <xf numFmtId="4" fontId="34" fillId="35" borderId="11" xfId="45" applyNumberFormat="1" applyFont="1" applyFill="1" applyBorder="1" applyAlignment="1">
      <alignment horizontal="right" vertical="center"/>
    </xf>
    <xf numFmtId="4" fontId="34" fillId="35" borderId="12" xfId="45" applyNumberFormat="1" applyFont="1" applyFill="1" applyBorder="1" applyAlignment="1">
      <alignment horizontal="right" vertical="center"/>
    </xf>
    <xf numFmtId="4" fontId="19" fillId="0" borderId="0" xfId="46" applyNumberFormat="1" applyFont="1" applyFill="1" applyBorder="1" applyAlignment="1">
      <alignment horizontal="right" vertical="center"/>
    </xf>
    <xf numFmtId="4" fontId="19" fillId="0" borderId="14" xfId="46" applyNumberFormat="1" applyFont="1" applyFill="1" applyBorder="1" applyAlignment="1">
      <alignment horizontal="right" vertical="center"/>
    </xf>
    <xf numFmtId="43" fontId="19" fillId="0" borderId="13" xfId="46" applyFont="1" applyFill="1" applyBorder="1" applyAlignment="1">
      <alignment horizontal="justify" vertical="center"/>
    </xf>
    <xf numFmtId="4" fontId="26" fillId="0" borderId="0" xfId="46" applyNumberFormat="1" applyFont="1" applyFill="1" applyBorder="1" applyAlignment="1">
      <alignment horizontal="right" vertical="center"/>
    </xf>
    <xf numFmtId="43" fontId="19" fillId="0" borderId="0" xfId="46" applyFont="1" applyFill="1" applyBorder="1" applyAlignment="1">
      <alignment horizontal="justify" vertical="center"/>
    </xf>
    <xf numFmtId="4" fontId="30" fillId="0" borderId="0" xfId="46" applyNumberFormat="1" applyFont="1" applyFill="1" applyBorder="1" applyAlignment="1">
      <alignment horizontal="right" vertical="center" wrapText="1"/>
    </xf>
    <xf numFmtId="43" fontId="19" fillId="0" borderId="13" xfId="46" applyFont="1" applyFill="1" applyBorder="1" applyAlignment="1">
      <alignment vertical="center"/>
    </xf>
    <xf numFmtId="43" fontId="19" fillId="0" borderId="0" xfId="46" applyFont="1" applyFill="1" applyBorder="1" applyAlignment="1">
      <alignment vertical="center"/>
    </xf>
    <xf numFmtId="4" fontId="30" fillId="0" borderId="0" xfId="46" applyNumberFormat="1" applyFont="1" applyFill="1" applyBorder="1" applyAlignment="1">
      <alignment horizontal="right" vertical="center"/>
    </xf>
    <xf numFmtId="0" fontId="1" fillId="0" borderId="0" xfId="45" applyAlignment="1"/>
    <xf numFmtId="165" fontId="28" fillId="0" borderId="0" xfId="42" applyNumberFormat="1" applyFont="1"/>
    <xf numFmtId="0" fontId="18" fillId="0" borderId="0" xfId="120"/>
    <xf numFmtId="0" fontId="37" fillId="0" borderId="10" xfId="121" applyFont="1" applyFill="1" applyBorder="1" applyAlignment="1">
      <alignment horizontal="center" vertical="center"/>
    </xf>
    <xf numFmtId="0" fontId="38" fillId="0" borderId="11" xfId="121" applyFont="1" applyFill="1" applyBorder="1" applyAlignment="1">
      <alignment horizontal="center" vertical="center"/>
    </xf>
    <xf numFmtId="0" fontId="38" fillId="0" borderId="12" xfId="121" applyFont="1" applyFill="1" applyBorder="1" applyAlignment="1">
      <alignment horizontal="center" vertical="center"/>
    </xf>
    <xf numFmtId="0" fontId="39" fillId="35" borderId="13" xfId="120" applyFont="1" applyFill="1" applyBorder="1" applyAlignment="1">
      <alignment horizontal="justify" vertical="center" wrapText="1"/>
    </xf>
    <xf numFmtId="4" fontId="39" fillId="35" borderId="0" xfId="120" applyNumberFormat="1" applyFont="1" applyFill="1" applyBorder="1" applyAlignment="1">
      <alignment horizontal="right" wrapText="1"/>
    </xf>
    <xf numFmtId="4" fontId="39" fillId="35" borderId="14" xfId="120" applyNumberFormat="1" applyFont="1" applyFill="1" applyBorder="1" applyAlignment="1">
      <alignment horizontal="right" wrapText="1"/>
    </xf>
    <xf numFmtId="0" fontId="31" fillId="0" borderId="0" xfId="120" applyFont="1" applyBorder="1"/>
    <xf numFmtId="0" fontId="39" fillId="35" borderId="13" xfId="120" applyFont="1" applyFill="1" applyBorder="1" applyAlignment="1">
      <alignment horizontal="justify" wrapText="1"/>
    </xf>
    <xf numFmtId="0" fontId="41" fillId="35" borderId="13" xfId="120" applyFont="1" applyFill="1" applyBorder="1" applyAlignment="1">
      <alignment horizontal="justify" vertical="center" wrapText="1"/>
    </xf>
    <xf numFmtId="0" fontId="40" fillId="35" borderId="13" xfId="120" applyFont="1" applyFill="1" applyBorder="1" applyAlignment="1">
      <alignment horizontal="justify" vertical="center" wrapText="1"/>
    </xf>
    <xf numFmtId="4" fontId="39" fillId="0" borderId="0" xfId="120" applyNumberFormat="1" applyFont="1" applyFill="1" applyBorder="1" applyAlignment="1">
      <alignment horizontal="right" vertical="center" wrapText="1"/>
    </xf>
    <xf numFmtId="0" fontId="18" fillId="0" borderId="15" xfId="120" applyBorder="1"/>
    <xf numFmtId="0" fontId="18" fillId="0" borderId="0" xfId="120" applyBorder="1"/>
    <xf numFmtId="43" fontId="0" fillId="0" borderId="0" xfId="122" applyFont="1" applyBorder="1"/>
    <xf numFmtId="43" fontId="0" fillId="0" borderId="0" xfId="122" applyFont="1"/>
    <xf numFmtId="0" fontId="1" fillId="0" borderId="0" xfId="124"/>
    <xf numFmtId="0" fontId="18" fillId="0" borderId="0" xfId="124" applyFont="1"/>
    <xf numFmtId="166" fontId="37" fillId="36" borderId="21" xfId="125" applyNumberFormat="1" applyFont="1" applyFill="1" applyBorder="1" applyAlignment="1">
      <alignment horizontal="center" vertical="center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4" fontId="26" fillId="0" borderId="14" xfId="46" applyNumberFormat="1" applyFont="1" applyFill="1" applyBorder="1" applyAlignment="1">
      <alignment horizontal="right" vertical="center"/>
    </xf>
    <xf numFmtId="4" fontId="30" fillId="0" borderId="14" xfId="46" applyNumberFormat="1" applyFont="1" applyFill="1" applyBorder="1" applyAlignment="1">
      <alignment horizontal="right" vertical="center"/>
    </xf>
    <xf numFmtId="3" fontId="23" fillId="33" borderId="0" xfId="42" applyNumberFormat="1" applyFont="1" applyFill="1" applyBorder="1" applyAlignment="1" applyProtection="1">
      <alignment vertical="top"/>
    </xf>
    <xf numFmtId="0" fontId="19" fillId="33" borderId="0" xfId="42" applyFont="1" applyFill="1" applyBorder="1" applyAlignment="1" applyProtection="1">
      <alignment vertical="top"/>
    </xf>
    <xf numFmtId="4" fontId="30" fillId="0" borderId="14" xfId="120" applyNumberFormat="1" applyFont="1" applyFill="1" applyBorder="1" applyAlignment="1">
      <alignment horizontal="right" vertical="center"/>
    </xf>
    <xf numFmtId="0" fontId="19" fillId="0" borderId="0" xfId="0" applyFont="1"/>
    <xf numFmtId="0" fontId="19" fillId="0" borderId="0" xfId="0" applyFont="1" applyFill="1"/>
    <xf numFmtId="0" fontId="26" fillId="0" borderId="0" xfId="0" applyFont="1"/>
    <xf numFmtId="0" fontId="50" fillId="0" borderId="0" xfId="0" applyFont="1" applyAlignment="1">
      <alignment vertical="center"/>
    </xf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22" xfId="0" applyFont="1" applyBorder="1"/>
    <xf numFmtId="168" fontId="19" fillId="0" borderId="22" xfId="47" applyNumberFormat="1" applyFont="1" applyFill="1" applyBorder="1"/>
    <xf numFmtId="0" fontId="26" fillId="0" borderId="13" xfId="0" applyFont="1" applyBorder="1"/>
    <xf numFmtId="0" fontId="19" fillId="0" borderId="0" xfId="0" applyFont="1" applyBorder="1"/>
    <xf numFmtId="0" fontId="19" fillId="0" borderId="14" xfId="0" applyFont="1" applyBorder="1"/>
    <xf numFmtId="0" fontId="19" fillId="0" borderId="13" xfId="0" applyFont="1" applyBorder="1"/>
    <xf numFmtId="0" fontId="19" fillId="0" borderId="23" xfId="0" applyFont="1" applyBorder="1"/>
    <xf numFmtId="43" fontId="19" fillId="0" borderId="23" xfId="47" applyFont="1" applyFill="1" applyBorder="1"/>
    <xf numFmtId="0" fontId="26" fillId="0" borderId="0" xfId="0" applyFont="1" applyBorder="1"/>
    <xf numFmtId="0" fontId="19" fillId="0" borderId="23" xfId="0" applyFont="1" applyFill="1" applyBorder="1"/>
    <xf numFmtId="43" fontId="19" fillId="0" borderId="0" xfId="47" applyFont="1"/>
    <xf numFmtId="0" fontId="43" fillId="0" borderId="23" xfId="0" applyFont="1" applyBorder="1"/>
    <xf numFmtId="43" fontId="19" fillId="0" borderId="23" xfId="47" applyFont="1" applyBorder="1"/>
    <xf numFmtId="43" fontId="19" fillId="0" borderId="0" xfId="0" applyNumberFormat="1" applyFont="1" applyFill="1"/>
    <xf numFmtId="43" fontId="19" fillId="0" borderId="0" xfId="0" applyNumberFormat="1" applyFont="1"/>
    <xf numFmtId="0" fontId="30" fillId="0" borderId="0" xfId="0" applyFont="1" applyBorder="1"/>
    <xf numFmtId="43" fontId="26" fillId="0" borderId="23" xfId="47" applyFont="1" applyFill="1" applyBorder="1"/>
    <xf numFmtId="43" fontId="26" fillId="0" borderId="23" xfId="47" applyFont="1" applyBorder="1"/>
    <xf numFmtId="169" fontId="19" fillId="0" borderId="0" xfId="0" applyNumberFormat="1" applyFont="1"/>
    <xf numFmtId="43" fontId="19" fillId="0" borderId="0" xfId="47" applyFont="1" applyFill="1"/>
    <xf numFmtId="168" fontId="19" fillId="0" borderId="23" xfId="47" applyNumberFormat="1" applyFont="1" applyBorder="1"/>
    <xf numFmtId="170" fontId="26" fillId="0" borderId="23" xfId="47" applyNumberFormat="1" applyFont="1" applyFill="1" applyBorder="1"/>
    <xf numFmtId="0" fontId="33" fillId="38" borderId="13" xfId="0" applyFont="1" applyFill="1" applyBorder="1"/>
    <xf numFmtId="0" fontId="27" fillId="38" borderId="0" xfId="0" applyFont="1" applyFill="1" applyBorder="1"/>
    <xf numFmtId="0" fontId="27" fillId="38" borderId="14" xfId="0" applyFont="1" applyFill="1" applyBorder="1"/>
    <xf numFmtId="0" fontId="27" fillId="38" borderId="13" xfId="0" applyFont="1" applyFill="1" applyBorder="1"/>
    <xf numFmtId="0" fontId="27" fillId="38" borderId="23" xfId="0" applyFont="1" applyFill="1" applyBorder="1"/>
    <xf numFmtId="170" fontId="33" fillId="38" borderId="23" xfId="47" applyNumberFormat="1" applyFont="1" applyFill="1" applyBorder="1"/>
    <xf numFmtId="39" fontId="51" fillId="0" borderId="0" xfId="0" applyNumberFormat="1" applyFont="1" applyAlignment="1">
      <alignment horizontal="right" vertical="top" wrapText="1"/>
    </xf>
    <xf numFmtId="171" fontId="19" fillId="0" borderId="0" xfId="0" applyNumberFormat="1" applyFont="1" applyFill="1"/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24" xfId="0" applyFont="1" applyBorder="1"/>
    <xf numFmtId="43" fontId="19" fillId="0" borderId="24" xfId="47" applyFont="1" applyFill="1" applyBorder="1"/>
    <xf numFmtId="43" fontId="19" fillId="0" borderId="24" xfId="47" applyFont="1" applyBorder="1"/>
    <xf numFmtId="43" fontId="19" fillId="0" borderId="16" xfId="47" applyFont="1" applyFill="1" applyBorder="1"/>
    <xf numFmtId="172" fontId="19" fillId="0" borderId="0" xfId="0" applyNumberFormat="1" applyFont="1"/>
    <xf numFmtId="0" fontId="1" fillId="0" borderId="0" xfId="126"/>
    <xf numFmtId="0" fontId="23" fillId="33" borderId="10" xfId="43" applyNumberFormat="1" applyFont="1" applyFill="1" applyBorder="1" applyAlignment="1">
      <alignment vertical="center"/>
    </xf>
    <xf numFmtId="0" fontId="23" fillId="33" borderId="11" xfId="43" applyNumberFormat="1" applyFont="1" applyFill="1" applyBorder="1" applyAlignment="1">
      <alignment vertical="center"/>
    </xf>
    <xf numFmtId="0" fontId="23" fillId="33" borderId="22" xfId="43" applyNumberFormat="1" applyFont="1" applyFill="1" applyBorder="1" applyAlignment="1">
      <alignment vertical="center"/>
    </xf>
    <xf numFmtId="0" fontId="23" fillId="33" borderId="12" xfId="43" applyNumberFormat="1" applyFont="1" applyFill="1" applyBorder="1" applyAlignment="1">
      <alignment vertical="center"/>
    </xf>
    <xf numFmtId="0" fontId="1" fillId="0" borderId="0" xfId="126" applyBorder="1"/>
    <xf numFmtId="3" fontId="26" fillId="33" borderId="23" xfId="126" applyNumberFormat="1" applyFont="1" applyFill="1" applyBorder="1" applyAlignment="1">
      <alignment vertical="top"/>
    </xf>
    <xf numFmtId="3" fontId="26" fillId="33" borderId="0" xfId="126" applyNumberFormat="1" applyFont="1" applyFill="1" applyBorder="1" applyAlignment="1">
      <alignment vertical="top"/>
    </xf>
    <xf numFmtId="0" fontId="26" fillId="33" borderId="14" xfId="126" applyFont="1" applyFill="1" applyBorder="1" applyAlignment="1">
      <alignment vertical="top"/>
    </xf>
    <xf numFmtId="0" fontId="1" fillId="0" borderId="13" xfId="126" applyBorder="1"/>
    <xf numFmtId="0" fontId="26" fillId="33" borderId="0" xfId="126" applyFont="1" applyFill="1" applyBorder="1" applyAlignment="1">
      <alignment vertical="top"/>
    </xf>
    <xf numFmtId="0" fontId="30" fillId="33" borderId="13" xfId="126" applyFont="1" applyFill="1" applyBorder="1" applyAlignment="1">
      <alignment vertical="top"/>
    </xf>
    <xf numFmtId="4" fontId="26" fillId="33" borderId="23" xfId="127" applyNumberFormat="1" applyFont="1" applyFill="1" applyBorder="1" applyAlignment="1">
      <alignment vertical="top"/>
    </xf>
    <xf numFmtId="4" fontId="26" fillId="33" borderId="0" xfId="127" applyNumberFormat="1" applyFont="1" applyFill="1" applyBorder="1" applyAlignment="1">
      <alignment vertical="top"/>
    </xf>
    <xf numFmtId="0" fontId="30" fillId="33" borderId="14" xfId="126" applyFont="1" applyFill="1" applyBorder="1" applyAlignment="1">
      <alignment vertical="top"/>
    </xf>
    <xf numFmtId="0" fontId="19" fillId="33" borderId="13" xfId="126" applyFont="1" applyFill="1" applyBorder="1" applyAlignment="1">
      <alignment vertical="top"/>
    </xf>
    <xf numFmtId="0" fontId="19" fillId="33" borderId="0" xfId="126" applyFont="1" applyFill="1" applyBorder="1" applyAlignment="1">
      <alignment vertical="top"/>
    </xf>
    <xf numFmtId="4" fontId="19" fillId="33" borderId="23" xfId="126" applyNumberFormat="1" applyFont="1" applyFill="1" applyBorder="1" applyAlignment="1">
      <alignment vertical="top"/>
    </xf>
    <xf numFmtId="4" fontId="19" fillId="33" borderId="0" xfId="126" applyNumberFormat="1" applyFont="1" applyFill="1" applyBorder="1" applyAlignment="1">
      <alignment vertical="top"/>
    </xf>
    <xf numFmtId="0" fontId="19" fillId="33" borderId="14" xfId="126" applyFont="1" applyFill="1" applyBorder="1" applyAlignment="1">
      <alignment vertical="top"/>
    </xf>
    <xf numFmtId="4" fontId="24" fillId="33" borderId="23" xfId="127" applyNumberFormat="1" applyFont="1" applyFill="1" applyBorder="1" applyAlignment="1" applyProtection="1">
      <alignment vertical="top"/>
      <protection locked="0"/>
    </xf>
    <xf numFmtId="4" fontId="24" fillId="33" borderId="23" xfId="127" applyNumberFormat="1" applyFont="1" applyFill="1" applyBorder="1" applyAlignment="1">
      <alignment vertical="top"/>
    </xf>
    <xf numFmtId="4" fontId="24" fillId="33" borderId="0" xfId="127" applyNumberFormat="1" applyFont="1" applyFill="1" applyBorder="1" applyAlignment="1">
      <alignment vertical="top"/>
    </xf>
    <xf numFmtId="0" fontId="19" fillId="33" borderId="0" xfId="126" applyFont="1" applyFill="1" applyBorder="1" applyAlignment="1">
      <alignment horizontal="left" vertical="top"/>
    </xf>
    <xf numFmtId="4" fontId="19" fillId="33" borderId="23" xfId="127" applyNumberFormat="1" applyFont="1" applyFill="1" applyBorder="1" applyAlignment="1">
      <alignment vertical="top"/>
    </xf>
    <xf numFmtId="4" fontId="19" fillId="33" borderId="0" xfId="127" applyNumberFormat="1" applyFont="1" applyFill="1" applyBorder="1" applyAlignment="1">
      <alignment vertical="top"/>
    </xf>
    <xf numFmtId="0" fontId="26" fillId="33" borderId="13" xfId="126" applyFont="1" applyFill="1" applyBorder="1" applyAlignment="1">
      <alignment vertical="top"/>
    </xf>
    <xf numFmtId="0" fontId="19" fillId="33" borderId="15" xfId="126" applyFont="1" applyFill="1" applyBorder="1" applyAlignment="1">
      <alignment vertical="top"/>
    </xf>
    <xf numFmtId="0" fontId="19" fillId="33" borderId="16" xfId="126" applyFont="1" applyFill="1" applyBorder="1" applyAlignment="1">
      <alignment vertical="top"/>
    </xf>
    <xf numFmtId="0" fontId="19" fillId="33" borderId="24" xfId="126" applyFont="1" applyFill="1" applyBorder="1" applyAlignment="1">
      <alignment vertical="top"/>
    </xf>
    <xf numFmtId="0" fontId="19" fillId="33" borderId="17" xfId="126" applyFont="1" applyFill="1" applyBorder="1" applyAlignment="1">
      <alignment vertical="top"/>
    </xf>
    <xf numFmtId="0" fontId="40" fillId="37" borderId="22" xfId="126" applyFont="1" applyFill="1" applyBorder="1" applyAlignment="1">
      <alignment horizontal="center" vertical="center" wrapText="1"/>
    </xf>
    <xf numFmtId="0" fontId="40" fillId="37" borderId="22" xfId="121" applyFont="1" applyFill="1" applyBorder="1" applyAlignment="1">
      <alignment horizontal="center" vertical="center" wrapText="1"/>
    </xf>
    <xf numFmtId="0" fontId="40" fillId="37" borderId="0" xfId="121" applyFont="1" applyFill="1" applyBorder="1" applyAlignment="1">
      <alignment horizontal="center" vertical="center" wrapText="1"/>
    </xf>
    <xf numFmtId="0" fontId="40" fillId="37" borderId="14" xfId="121" applyFont="1" applyFill="1" applyBorder="1" applyAlignment="1">
      <alignment horizontal="center" vertical="center" wrapText="1"/>
    </xf>
    <xf numFmtId="0" fontId="40" fillId="37" borderId="23" xfId="126" applyFont="1" applyFill="1" applyBorder="1" applyAlignment="1">
      <alignment horizontal="center" vertical="center" wrapText="1"/>
    </xf>
    <xf numFmtId="0" fontId="40" fillId="37" borderId="23" xfId="121" applyFont="1" applyFill="1" applyBorder="1" applyAlignment="1">
      <alignment horizontal="center" vertical="center" wrapText="1"/>
    </xf>
    <xf numFmtId="0" fontId="30" fillId="33" borderId="0" xfId="126" applyFont="1" applyFill="1" applyBorder="1" applyAlignment="1">
      <alignment vertical="top"/>
    </xf>
    <xf numFmtId="0" fontId="23" fillId="33" borderId="0" xfId="43" applyNumberFormat="1" applyFont="1" applyFill="1" applyBorder="1" applyAlignment="1">
      <alignment vertical="center"/>
    </xf>
    <xf numFmtId="0" fontId="40" fillId="0" borderId="0" xfId="12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/>
      <protection locked="0"/>
    </xf>
    <xf numFmtId="4" fontId="1" fillId="0" borderId="0" xfId="126" applyNumberFormat="1"/>
    <xf numFmtId="0" fontId="23" fillId="0" borderId="11" xfId="42" applyFont="1" applyFill="1" applyBorder="1" applyAlignment="1" applyProtection="1">
      <alignment horizontal="center" wrapText="1"/>
    </xf>
    <xf numFmtId="0" fontId="23" fillId="0" borderId="12" xfId="42" applyFont="1" applyFill="1" applyBorder="1" applyAlignment="1" applyProtection="1">
      <alignment horizontal="center" wrapText="1"/>
    </xf>
    <xf numFmtId="0" fontId="23" fillId="0" borderId="0" xfId="42" applyFont="1" applyFill="1" applyBorder="1" applyAlignment="1" applyProtection="1">
      <alignment horizontal="center" wrapText="1"/>
    </xf>
    <xf numFmtId="0" fontId="23" fillId="0" borderId="14" xfId="42" applyFont="1" applyFill="1" applyBorder="1" applyAlignment="1" applyProtection="1">
      <alignment horizontal="center" wrapText="1"/>
    </xf>
    <xf numFmtId="4" fontId="24" fillId="33" borderId="0" xfId="0" applyNumberFormat="1" applyFont="1" applyFill="1" applyBorder="1" applyAlignment="1" applyProtection="1">
      <alignment vertical="top"/>
      <protection locked="0"/>
    </xf>
    <xf numFmtId="4" fontId="24" fillId="33" borderId="0" xfId="0" applyNumberFormat="1" applyFont="1" applyFill="1" applyBorder="1" applyAlignment="1" applyProtection="1">
      <alignment vertical="center"/>
      <protection locked="0"/>
    </xf>
    <xf numFmtId="4" fontId="24" fillId="33" borderId="14" xfId="0" applyNumberFormat="1" applyFont="1" applyFill="1" applyBorder="1" applyAlignment="1" applyProtection="1">
      <alignment vertical="top"/>
      <protection locked="0"/>
    </xf>
    <xf numFmtId="4" fontId="24" fillId="33" borderId="14" xfId="0" applyNumberFormat="1" applyFont="1" applyFill="1" applyBorder="1" applyAlignment="1" applyProtection="1">
      <alignment vertical="center"/>
      <protection locked="0"/>
    </xf>
    <xf numFmtId="4" fontId="24" fillId="0" borderId="14" xfId="0" applyNumberFormat="1" applyFont="1" applyFill="1" applyBorder="1" applyAlignment="1" applyProtection="1">
      <alignment vertical="top"/>
      <protection locked="0"/>
    </xf>
    <xf numFmtId="39" fontId="54" fillId="0" borderId="14" xfId="0" applyNumberFormat="1" applyFont="1" applyBorder="1" applyAlignment="1">
      <alignment horizontal="right" vertical="top" wrapText="1"/>
    </xf>
    <xf numFmtId="4" fontId="23" fillId="33" borderId="23" xfId="127" applyNumberFormat="1" applyFont="1" applyFill="1" applyBorder="1" applyAlignment="1" applyProtection="1">
      <alignment vertical="top"/>
      <protection locked="0"/>
    </xf>
    <xf numFmtId="43" fontId="19" fillId="39" borderId="0" xfId="47" applyFont="1" applyFill="1"/>
    <xf numFmtId="0" fontId="19" fillId="39" borderId="0" xfId="0" applyFont="1" applyFill="1"/>
    <xf numFmtId="0" fontId="44" fillId="33" borderId="10" xfId="124" applyFont="1" applyFill="1" applyBorder="1" applyAlignment="1">
      <alignment horizontal="left" vertical="top"/>
    </xf>
    <xf numFmtId="0" fontId="45" fillId="33" borderId="12" xfId="124" applyFont="1" applyFill="1" applyBorder="1" applyAlignment="1">
      <alignment vertical="top" wrapText="1"/>
    </xf>
    <xf numFmtId="0" fontId="45" fillId="33" borderId="22" xfId="124" applyFont="1" applyFill="1" applyBorder="1" applyAlignment="1">
      <alignment vertical="top"/>
    </xf>
    <xf numFmtId="167" fontId="46" fillId="33" borderId="22" xfId="125" applyNumberFormat="1" applyFont="1" applyFill="1" applyBorder="1" applyAlignment="1" applyProtection="1">
      <alignment vertical="top"/>
      <protection locked="0"/>
    </xf>
    <xf numFmtId="0" fontId="46" fillId="33" borderId="22" xfId="124" applyFont="1" applyFill="1" applyBorder="1" applyAlignment="1" applyProtection="1">
      <alignment vertical="top"/>
      <protection locked="0"/>
    </xf>
    <xf numFmtId="0" fontId="47" fillId="33" borderId="22" xfId="124" applyFont="1" applyFill="1" applyBorder="1" applyAlignment="1" applyProtection="1">
      <alignment vertical="top"/>
      <protection locked="0"/>
    </xf>
    <xf numFmtId="0" fontId="44" fillId="33" borderId="22" xfId="124" applyFont="1" applyFill="1" applyBorder="1" applyAlignment="1" applyProtection="1">
      <alignment horizontal="left" vertical="top"/>
      <protection locked="0"/>
    </xf>
    <xf numFmtId="165" fontId="38" fillId="33" borderId="23" xfId="125" applyNumberFormat="1" applyFont="1" applyFill="1" applyBorder="1" applyAlignment="1">
      <alignment horizontal="right" vertical="top"/>
    </xf>
    <xf numFmtId="165" fontId="38" fillId="33" borderId="23" xfId="125" applyNumberFormat="1" applyFont="1" applyFill="1" applyBorder="1" applyAlignment="1" applyProtection="1">
      <alignment horizontal="right" vertical="top"/>
      <protection locked="0"/>
    </xf>
    <xf numFmtId="165" fontId="38" fillId="33" borderId="23" xfId="125" applyNumberFormat="1" applyFont="1" applyFill="1" applyBorder="1" applyAlignment="1" applyProtection="1">
      <alignment horizontal="right" vertical="top"/>
    </xf>
    <xf numFmtId="0" fontId="38" fillId="0" borderId="13" xfId="124" applyFont="1" applyFill="1" applyBorder="1" applyAlignment="1">
      <alignment horizontal="left" vertical="top" wrapText="1"/>
    </xf>
    <xf numFmtId="0" fontId="45" fillId="0" borderId="14" xfId="124" applyFont="1" applyFill="1" applyBorder="1" applyAlignment="1">
      <alignment vertical="top"/>
    </xf>
    <xf numFmtId="165" fontId="47" fillId="0" borderId="23" xfId="125" applyNumberFormat="1" applyFont="1" applyFill="1" applyBorder="1" applyAlignment="1">
      <alignment horizontal="right" vertical="top"/>
    </xf>
    <xf numFmtId="165" fontId="38" fillId="0" borderId="23" xfId="125" applyNumberFormat="1" applyFont="1" applyFill="1" applyBorder="1" applyAlignment="1">
      <alignment horizontal="right" vertical="top"/>
    </xf>
    <xf numFmtId="165" fontId="47" fillId="0" borderId="23" xfId="125" applyNumberFormat="1" applyFont="1" applyFill="1" applyBorder="1" applyAlignment="1" applyProtection="1">
      <alignment horizontal="right" vertical="top"/>
      <protection locked="0"/>
    </xf>
    <xf numFmtId="165" fontId="47" fillId="0" borderId="23" xfId="125" applyNumberFormat="1" applyFont="1" applyFill="1" applyBorder="1" applyAlignment="1" applyProtection="1">
      <alignment horizontal="right" vertical="top"/>
    </xf>
    <xf numFmtId="165" fontId="18" fillId="0" borderId="23" xfId="125" applyNumberFormat="1" applyFont="1" applyBorder="1"/>
    <xf numFmtId="0" fontId="45" fillId="0" borderId="13" xfId="124" applyFont="1" applyFill="1" applyBorder="1" applyAlignment="1">
      <alignment vertical="top"/>
    </xf>
    <xf numFmtId="0" fontId="46" fillId="0" borderId="14" xfId="124" applyFont="1" applyFill="1" applyBorder="1" applyAlignment="1">
      <alignment vertical="top"/>
    </xf>
    <xf numFmtId="165" fontId="38" fillId="0" borderId="24" xfId="125" applyNumberFormat="1" applyFont="1" applyFill="1" applyBorder="1" applyAlignment="1">
      <alignment horizontal="right" vertical="top"/>
    </xf>
    <xf numFmtId="0" fontId="1" fillId="0" borderId="0" xfId="126" applyFill="1"/>
    <xf numFmtId="0" fontId="0" fillId="0" borderId="0" xfId="0" applyFill="1"/>
    <xf numFmtId="4" fontId="22" fillId="0" borderId="14" xfId="122" applyNumberFormat="1" applyFont="1" applyFill="1" applyBorder="1" applyAlignment="1" applyProtection="1">
      <alignment horizontal="right" vertical="top" wrapText="1"/>
      <protection locked="0"/>
    </xf>
    <xf numFmtId="0" fontId="23" fillId="0" borderId="10" xfId="42" applyFont="1" applyFill="1" applyBorder="1" applyAlignment="1" applyProtection="1">
      <alignment horizontal="left" indent="1"/>
    </xf>
    <xf numFmtId="0" fontId="23" fillId="0" borderId="11" xfId="42" applyFont="1" applyFill="1" applyBorder="1" applyAlignment="1" applyProtection="1">
      <alignment horizontal="left" indent="1"/>
    </xf>
    <xf numFmtId="0" fontId="19" fillId="0" borderId="0" xfId="42" applyFont="1" applyBorder="1" applyAlignment="1">
      <alignment horizontal="left" vertical="center" wrapText="1" indent="1"/>
    </xf>
    <xf numFmtId="0" fontId="19" fillId="0" borderId="14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165" fontId="24" fillId="33" borderId="0" xfId="44" applyNumberFormat="1" applyFont="1" applyFill="1" applyBorder="1" applyAlignment="1" applyProtection="1">
      <alignment horizontal="left" vertical="top" indent="1"/>
      <protection locked="0"/>
    </xf>
    <xf numFmtId="165" fontId="24" fillId="33" borderId="14" xfId="44" applyNumberFormat="1" applyFont="1" applyFill="1" applyBorder="1" applyAlignment="1" applyProtection="1">
      <alignment horizontal="left" vertical="top" indent="1"/>
      <protection locked="0"/>
    </xf>
    <xf numFmtId="0" fontId="19" fillId="0" borderId="13" xfId="42" applyFont="1" applyFill="1" applyBorder="1" applyAlignment="1">
      <alignment horizontal="left" vertical="center" wrapText="1" indent="1"/>
    </xf>
    <xf numFmtId="43" fontId="19" fillId="0" borderId="14" xfId="44" applyFont="1" applyBorder="1" applyAlignment="1">
      <alignment horizontal="left" vertical="center" wrapText="1" indent="1"/>
    </xf>
    <xf numFmtId="0" fontId="28" fillId="0" borderId="15" xfId="42" applyFont="1" applyBorder="1" applyAlignment="1">
      <alignment horizontal="left" indent="1"/>
    </xf>
    <xf numFmtId="0" fontId="28" fillId="0" borderId="16" xfId="42" applyFont="1" applyBorder="1" applyAlignment="1">
      <alignment horizontal="left" indent="1"/>
    </xf>
    <xf numFmtId="0" fontId="28" fillId="0" borderId="17" xfId="42" applyFont="1" applyBorder="1" applyAlignment="1">
      <alignment horizontal="left" indent="1"/>
    </xf>
    <xf numFmtId="165" fontId="38" fillId="0" borderId="23" xfId="125" applyNumberFormat="1" applyFont="1" applyFill="1" applyBorder="1" applyAlignment="1" applyProtection="1">
      <alignment horizontal="right" vertical="top"/>
      <protection locked="0"/>
    </xf>
    <xf numFmtId="4" fontId="22" fillId="0" borderId="0" xfId="122" applyNumberFormat="1" applyFont="1" applyFill="1" applyBorder="1" applyAlignment="1" applyProtection="1">
      <alignment horizontal="right" vertical="top" wrapText="1"/>
      <protection locked="0"/>
    </xf>
    <xf numFmtId="43" fontId="22" fillId="0" borderId="14" xfId="123" applyFont="1" applyFill="1" applyBorder="1" applyAlignment="1" applyProtection="1">
      <alignment horizontal="right" vertical="top" wrapText="1"/>
      <protection locked="0"/>
    </xf>
    <xf numFmtId="0" fontId="40" fillId="0" borderId="0" xfId="120" applyFont="1" applyFill="1" applyBorder="1" applyAlignment="1">
      <alignment horizontal="justify" vertical="center" wrapText="1"/>
    </xf>
    <xf numFmtId="0" fontId="40" fillId="0" borderId="14" xfId="120" applyFont="1" applyFill="1" applyBorder="1" applyAlignment="1">
      <alignment horizontal="justify" vertical="center" wrapText="1"/>
    </xf>
    <xf numFmtId="4" fontId="39" fillId="0" borderId="14" xfId="120" applyNumberFormat="1" applyFont="1" applyFill="1" applyBorder="1" applyAlignment="1">
      <alignment horizontal="right" vertical="center" wrapText="1"/>
    </xf>
    <xf numFmtId="4" fontId="39" fillId="0" borderId="0" xfId="120" applyNumberFormat="1" applyFont="1" applyFill="1" applyBorder="1" applyAlignment="1">
      <alignment horizontal="right" wrapText="1"/>
    </xf>
    <xf numFmtId="4" fontId="39" fillId="0" borderId="14" xfId="120" applyNumberFormat="1" applyFont="1" applyFill="1" applyBorder="1" applyAlignment="1">
      <alignment horizontal="right" wrapText="1"/>
    </xf>
    <xf numFmtId="4" fontId="42" fillId="0" borderId="0" xfId="120" applyNumberFormat="1" applyFont="1" applyFill="1" applyBorder="1" applyAlignment="1" applyProtection="1">
      <alignment horizontal="right" vertical="top"/>
    </xf>
    <xf numFmtId="4" fontId="42" fillId="0" borderId="14" xfId="120" applyNumberFormat="1" applyFont="1" applyFill="1" applyBorder="1" applyAlignment="1" applyProtection="1">
      <alignment horizontal="right" vertical="top"/>
    </xf>
    <xf numFmtId="0" fontId="23" fillId="0" borderId="12" xfId="42" applyFont="1" applyFill="1" applyBorder="1" applyAlignment="1" applyProtection="1">
      <alignment horizontal="center"/>
    </xf>
    <xf numFmtId="0" fontId="19" fillId="0" borderId="0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4" fontId="40" fillId="0" borderId="0" xfId="120" applyNumberFormat="1" applyFont="1" applyFill="1" applyBorder="1" applyAlignment="1">
      <alignment horizontal="right" wrapText="1"/>
    </xf>
    <xf numFmtId="4" fontId="40" fillId="0" borderId="14" xfId="120" applyNumberFormat="1" applyFont="1" applyFill="1" applyBorder="1" applyAlignment="1">
      <alignment horizontal="right" wrapText="1"/>
    </xf>
    <xf numFmtId="4" fontId="39" fillId="0" borderId="16" xfId="120" applyNumberFormat="1" applyFont="1" applyFill="1" applyBorder="1" applyAlignment="1">
      <alignment horizontal="right" vertical="center" wrapText="1"/>
    </xf>
    <xf numFmtId="4" fontId="39" fillId="0" borderId="17" xfId="120" applyNumberFormat="1" applyFont="1" applyFill="1" applyBorder="1" applyAlignment="1">
      <alignment horizontal="right" vertical="center" wrapText="1"/>
    </xf>
    <xf numFmtId="0" fontId="33" fillId="34" borderId="19" xfId="45" applyFont="1" applyFill="1" applyBorder="1" applyAlignment="1">
      <alignment horizontal="center" vertical="center"/>
    </xf>
    <xf numFmtId="43" fontId="26" fillId="0" borderId="0" xfId="46" applyFont="1" applyFill="1" applyBorder="1" applyAlignment="1">
      <alignment horizontal="justify" vertical="center"/>
    </xf>
    <xf numFmtId="4" fontId="19" fillId="0" borderId="14" xfId="0" applyNumberFormat="1" applyFont="1" applyFill="1" applyBorder="1" applyAlignment="1">
      <alignment horizontal="right" vertical="center"/>
    </xf>
    <xf numFmtId="4" fontId="26" fillId="0" borderId="14" xfId="0" applyNumberFormat="1" applyFont="1" applyFill="1" applyBorder="1" applyAlignment="1">
      <alignment horizontal="right" vertical="center"/>
    </xf>
    <xf numFmtId="4" fontId="30" fillId="0" borderId="14" xfId="0" applyNumberFormat="1" applyFont="1" applyFill="1" applyBorder="1" applyAlignment="1">
      <alignment horizontal="right" vertical="center" wrapText="1"/>
    </xf>
    <xf numFmtId="4" fontId="30" fillId="0" borderId="14" xfId="46" applyNumberFormat="1" applyFont="1" applyFill="1" applyBorder="1" applyAlignment="1">
      <alignment horizontal="right" vertical="center" wrapText="1"/>
    </xf>
    <xf numFmtId="165" fontId="24" fillId="33" borderId="0" xfId="44" applyNumberFormat="1" applyFont="1" applyFill="1" applyBorder="1" applyAlignment="1" applyProtection="1">
      <alignment horizontal="right" vertical="top" indent="1"/>
      <protection locked="0"/>
    </xf>
    <xf numFmtId="165" fontId="24" fillId="0" borderId="0" xfId="44" applyNumberFormat="1" applyFont="1" applyFill="1" applyBorder="1" applyAlignment="1" applyProtection="1">
      <alignment horizontal="right" vertical="top" indent="1"/>
      <protection locked="0"/>
    </xf>
    <xf numFmtId="165" fontId="23" fillId="0" borderId="0" xfId="44" applyNumberFormat="1" applyFont="1" applyFill="1" applyBorder="1" applyAlignment="1" applyProtection="1">
      <alignment horizontal="right" indent="1"/>
      <protection locked="0"/>
    </xf>
    <xf numFmtId="165" fontId="23" fillId="0" borderId="0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0" xfId="44" applyNumberFormat="1" applyFont="1" applyFill="1" applyBorder="1" applyAlignment="1" applyProtection="1">
      <alignment horizontal="right" indent="1"/>
      <protection locked="0"/>
    </xf>
    <xf numFmtId="165" fontId="24" fillId="33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0" borderId="14" xfId="44" applyNumberFormat="1" applyFont="1" applyFill="1" applyBorder="1" applyAlignment="1" applyProtection="1">
      <alignment horizontal="right" indent="1"/>
      <protection locked="0"/>
    </xf>
    <xf numFmtId="165" fontId="24" fillId="0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0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14" xfId="44" applyNumberFormat="1" applyFont="1" applyFill="1" applyBorder="1" applyAlignment="1" applyProtection="1">
      <alignment horizontal="right" indent="1"/>
      <protection locked="0"/>
    </xf>
    <xf numFmtId="165" fontId="23" fillId="33" borderId="0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0" xfId="44" applyNumberFormat="1" applyFont="1" applyFill="1" applyBorder="1" applyAlignment="1" applyProtection="1">
      <alignment horizontal="center" vertical="center"/>
      <protection locked="0"/>
    </xf>
    <xf numFmtId="165" fontId="23" fillId="33" borderId="14" xfId="44" applyNumberFormat="1" applyFont="1" applyFill="1" applyBorder="1" applyAlignment="1" applyProtection="1">
      <alignment horizontal="center" vertical="center"/>
      <protection locked="0"/>
    </xf>
    <xf numFmtId="4" fontId="24" fillId="0" borderId="23" xfId="127" applyNumberFormat="1" applyFont="1" applyFill="1" applyBorder="1" applyAlignment="1" applyProtection="1">
      <alignment vertical="top"/>
      <protection locked="0"/>
    </xf>
    <xf numFmtId="4" fontId="24" fillId="0" borderId="23" xfId="127" applyNumberFormat="1" applyFont="1" applyFill="1" applyBorder="1" applyAlignment="1">
      <alignment vertical="top"/>
    </xf>
    <xf numFmtId="4" fontId="24" fillId="0" borderId="0" xfId="127" applyNumberFormat="1" applyFont="1" applyFill="1" applyBorder="1" applyAlignment="1">
      <alignment vertical="top"/>
    </xf>
    <xf numFmtId="0" fontId="0" fillId="0" borderId="0" xfId="124" applyFont="1"/>
    <xf numFmtId="43" fontId="28" fillId="0" borderId="0" xfId="122" applyFont="1" applyBorder="1"/>
    <xf numFmtId="0" fontId="32" fillId="0" borderId="0" xfId="45" applyFont="1"/>
    <xf numFmtId="0" fontId="0" fillId="0" borderId="0" xfId="126" applyFont="1"/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13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3" fillId="33" borderId="13" xfId="42" applyFont="1" applyFill="1" applyBorder="1" applyAlignment="1" applyProtection="1">
      <alignment horizontal="left" vertical="center" wrapText="1"/>
    </xf>
    <xf numFmtId="0" fontId="23" fillId="33" borderId="0" xfId="42" applyFont="1" applyFill="1" applyBorder="1" applyAlignment="1" applyProtection="1">
      <alignment horizontal="left" vertical="center" wrapText="1"/>
    </xf>
    <xf numFmtId="0" fontId="23" fillId="33" borderId="13" xfId="42" applyFont="1" applyFill="1" applyBorder="1" applyAlignment="1" applyProtection="1">
      <alignment horizontal="left" vertical="top" wrapText="1"/>
    </xf>
    <xf numFmtId="0" fontId="24" fillId="33" borderId="13" xfId="42" applyFont="1" applyFill="1" applyBorder="1" applyAlignment="1" applyProtection="1">
      <alignment horizontal="left" vertical="top" wrapText="1"/>
    </xf>
    <xf numFmtId="0" fontId="20" fillId="37" borderId="10" xfId="42" applyNumberFormat="1" applyFont="1" applyFill="1" applyBorder="1" applyAlignment="1" applyProtection="1">
      <alignment horizontal="center" vertical="center"/>
      <protection locked="0"/>
    </xf>
    <xf numFmtId="0" fontId="20" fillId="37" borderId="11" xfId="42" applyNumberFormat="1" applyFont="1" applyFill="1" applyBorder="1" applyAlignment="1" applyProtection="1">
      <alignment horizontal="center" vertical="center"/>
      <protection locked="0"/>
    </xf>
    <xf numFmtId="0" fontId="20" fillId="37" borderId="12" xfId="42" applyNumberFormat="1" applyFont="1" applyFill="1" applyBorder="1" applyAlignment="1" applyProtection="1">
      <alignment horizontal="center" vertical="center"/>
      <protection locked="0"/>
    </xf>
    <xf numFmtId="0" fontId="20" fillId="37" borderId="13" xfId="42" applyFont="1" applyFill="1" applyBorder="1" applyAlignment="1" applyProtection="1">
      <alignment horizontal="center" vertical="center"/>
    </xf>
    <xf numFmtId="0" fontId="20" fillId="37" borderId="0" xfId="42" applyFont="1" applyFill="1" applyBorder="1" applyAlignment="1" applyProtection="1">
      <alignment horizontal="center" vertical="center"/>
    </xf>
    <xf numFmtId="0" fontId="20" fillId="37" borderId="14" xfId="42" applyFont="1" applyFill="1" applyBorder="1" applyAlignment="1" applyProtection="1">
      <alignment horizontal="center" vertical="center"/>
    </xf>
    <xf numFmtId="0" fontId="20" fillId="37" borderId="15" xfId="42" applyFont="1" applyFill="1" applyBorder="1" applyAlignment="1" applyProtection="1">
      <alignment horizontal="center" vertical="center"/>
    </xf>
    <xf numFmtId="0" fontId="20" fillId="37" borderId="16" xfId="42" applyFont="1" applyFill="1" applyBorder="1" applyAlignment="1" applyProtection="1">
      <alignment horizontal="center" vertical="center"/>
    </xf>
    <xf numFmtId="0" fontId="20" fillId="37" borderId="17" xfId="42" applyFont="1" applyFill="1" applyBorder="1" applyAlignment="1" applyProtection="1">
      <alignment horizontal="center" vertical="center"/>
    </xf>
    <xf numFmtId="0" fontId="26" fillId="0" borderId="13" xfId="42" applyFont="1" applyBorder="1" applyAlignment="1">
      <alignment horizontal="left" vertical="center" wrapText="1" indent="1"/>
    </xf>
    <xf numFmtId="0" fontId="26" fillId="0" borderId="0" xfId="42" applyFont="1" applyBorder="1" applyAlignment="1">
      <alignment horizontal="left" vertical="center" wrapText="1" indent="1"/>
    </xf>
    <xf numFmtId="0" fontId="26" fillId="0" borderId="13" xfId="42" applyFont="1" applyFill="1" applyBorder="1" applyAlignment="1">
      <alignment horizontal="left" wrapText="1" indent="1"/>
    </xf>
    <xf numFmtId="0" fontId="26" fillId="0" borderId="0" xfId="42" applyFont="1" applyFill="1" applyBorder="1" applyAlignment="1">
      <alignment horizontal="left" wrapText="1" indent="1"/>
    </xf>
    <xf numFmtId="0" fontId="19" fillId="0" borderId="0" xfId="42" applyFont="1" applyFill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0" fontId="19" fillId="0" borderId="0" xfId="42" applyFont="1" applyBorder="1" applyAlignment="1">
      <alignment horizontal="left" vertical="center" wrapText="1" indent="1"/>
    </xf>
    <xf numFmtId="0" fontId="26" fillId="0" borderId="13" xfId="42" applyFont="1" applyBorder="1" applyAlignment="1">
      <alignment horizontal="left" wrapText="1" indent="1"/>
    </xf>
    <xf numFmtId="0" fontId="26" fillId="0" borderId="0" xfId="42" applyFont="1" applyBorder="1" applyAlignment="1">
      <alignment horizontal="left" wrapText="1" indent="1"/>
    </xf>
    <xf numFmtId="0" fontId="23" fillId="37" borderId="10" xfId="42" applyNumberFormat="1" applyFont="1" applyFill="1" applyBorder="1" applyAlignment="1" applyProtection="1">
      <alignment horizontal="center" wrapText="1"/>
      <protection locked="0"/>
    </xf>
    <xf numFmtId="0" fontId="23" fillId="37" borderId="11" xfId="42" applyNumberFormat="1" applyFont="1" applyFill="1" applyBorder="1" applyAlignment="1" applyProtection="1">
      <alignment horizontal="center" wrapText="1"/>
      <protection locked="0"/>
    </xf>
    <xf numFmtId="0" fontId="23" fillId="37" borderId="12" xfId="42" applyNumberFormat="1" applyFont="1" applyFill="1" applyBorder="1" applyAlignment="1" applyProtection="1">
      <alignment horizontal="center" wrapText="1"/>
      <protection locked="0"/>
    </xf>
    <xf numFmtId="0" fontId="23" fillId="37" borderId="13" xfId="42" applyFont="1" applyFill="1" applyBorder="1" applyAlignment="1" applyProtection="1">
      <alignment horizontal="center" wrapText="1"/>
    </xf>
    <xf numFmtId="0" fontId="23" fillId="37" borderId="0" xfId="42" applyFont="1" applyFill="1" applyBorder="1" applyAlignment="1" applyProtection="1">
      <alignment horizontal="center" wrapText="1"/>
    </xf>
    <xf numFmtId="0" fontId="23" fillId="37" borderId="14" xfId="42" applyFont="1" applyFill="1" applyBorder="1" applyAlignment="1" applyProtection="1">
      <alignment horizontal="center" wrapText="1"/>
    </xf>
    <xf numFmtId="0" fontId="23" fillId="37" borderId="15" xfId="42" applyFont="1" applyFill="1" applyBorder="1" applyAlignment="1" applyProtection="1">
      <alignment horizontal="center" wrapText="1"/>
    </xf>
    <xf numFmtId="0" fontId="23" fillId="37" borderId="16" xfId="42" applyFont="1" applyFill="1" applyBorder="1" applyAlignment="1" applyProtection="1">
      <alignment horizontal="center" wrapText="1"/>
    </xf>
    <xf numFmtId="0" fontId="23" fillId="37" borderId="17" xfId="42" applyFont="1" applyFill="1" applyBorder="1" applyAlignment="1" applyProtection="1">
      <alignment horizontal="center" wrapText="1"/>
    </xf>
    <xf numFmtId="0" fontId="30" fillId="0" borderId="13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45" fillId="0" borderId="15" xfId="124" applyFont="1" applyFill="1" applyBorder="1" applyAlignment="1">
      <alignment horizontal="left" vertical="top"/>
    </xf>
    <xf numFmtId="0" fontId="45" fillId="0" borderId="17" xfId="124" applyFont="1" applyFill="1" applyBorder="1" applyAlignment="1">
      <alignment horizontal="left" vertical="top"/>
    </xf>
    <xf numFmtId="0" fontId="46" fillId="0" borderId="13" xfId="124" applyFont="1" applyFill="1" applyBorder="1" applyAlignment="1">
      <alignment horizontal="left" vertical="top" wrapText="1"/>
    </xf>
    <xf numFmtId="0" fontId="46" fillId="0" borderId="14" xfId="124" applyFont="1" applyFill="1" applyBorder="1" applyAlignment="1">
      <alignment horizontal="left" vertical="top" wrapText="1"/>
    </xf>
    <xf numFmtId="0" fontId="45" fillId="0" borderId="13" xfId="124" applyFont="1" applyFill="1" applyBorder="1" applyAlignment="1">
      <alignment horizontal="left" vertical="top"/>
    </xf>
    <xf numFmtId="0" fontId="45" fillId="0" borderId="14" xfId="124" applyFont="1" applyFill="1" applyBorder="1" applyAlignment="1">
      <alignment horizontal="left" vertical="top"/>
    </xf>
    <xf numFmtId="0" fontId="38" fillId="0" borderId="13" xfId="124" applyFont="1" applyFill="1" applyBorder="1" applyAlignment="1">
      <alignment horizontal="left" vertical="top" wrapText="1"/>
    </xf>
    <xf numFmtId="0" fontId="38" fillId="0" borderId="14" xfId="124" applyFont="1" applyFill="1" applyBorder="1" applyAlignment="1">
      <alignment horizontal="left" vertical="top" wrapText="1"/>
    </xf>
    <xf numFmtId="0" fontId="20" fillId="37" borderId="10" xfId="124" applyNumberFormat="1" applyFont="1" applyFill="1" applyBorder="1" applyAlignment="1" applyProtection="1">
      <alignment horizontal="center" vertical="center"/>
      <protection locked="0"/>
    </xf>
    <xf numFmtId="0" fontId="20" fillId="37" borderId="11" xfId="124" applyNumberFormat="1" applyFont="1" applyFill="1" applyBorder="1" applyAlignment="1" applyProtection="1">
      <alignment horizontal="center" vertical="center"/>
      <protection locked="0"/>
    </xf>
    <xf numFmtId="0" fontId="20" fillId="37" borderId="12" xfId="124" applyNumberFormat="1" applyFont="1" applyFill="1" applyBorder="1" applyAlignment="1" applyProtection="1">
      <alignment horizontal="center" vertical="center"/>
      <protection locked="0"/>
    </xf>
    <xf numFmtId="0" fontId="20" fillId="37" borderId="13" xfId="124" applyNumberFormat="1" applyFont="1" applyFill="1" applyBorder="1" applyAlignment="1" applyProtection="1">
      <alignment horizontal="center" vertical="center"/>
      <protection locked="0"/>
    </xf>
    <xf numFmtId="0" fontId="20" fillId="37" borderId="0" xfId="124" applyNumberFormat="1" applyFont="1" applyFill="1" applyBorder="1" applyAlignment="1" applyProtection="1">
      <alignment horizontal="center" vertical="center"/>
      <protection locked="0"/>
    </xf>
    <xf numFmtId="0" fontId="20" fillId="37" borderId="14" xfId="124" applyNumberFormat="1" applyFont="1" applyFill="1" applyBorder="1" applyAlignment="1" applyProtection="1">
      <alignment horizontal="center" vertical="center"/>
      <protection locked="0"/>
    </xf>
    <xf numFmtId="0" fontId="20" fillId="37" borderId="15" xfId="124" applyNumberFormat="1" applyFont="1" applyFill="1" applyBorder="1" applyAlignment="1" applyProtection="1">
      <alignment horizontal="center" vertical="center"/>
      <protection locked="0"/>
    </xf>
    <xf numFmtId="0" fontId="20" fillId="37" borderId="16" xfId="124" applyNumberFormat="1" applyFont="1" applyFill="1" applyBorder="1" applyAlignment="1" applyProtection="1">
      <alignment horizontal="center" vertical="center"/>
      <protection locked="0"/>
    </xf>
    <xf numFmtId="0" fontId="20" fillId="37" borderId="17" xfId="124" applyNumberFormat="1" applyFont="1" applyFill="1" applyBorder="1" applyAlignment="1" applyProtection="1">
      <alignment horizontal="center" vertical="center"/>
      <protection locked="0"/>
    </xf>
    <xf numFmtId="0" fontId="37" fillId="36" borderId="18" xfId="121" applyFont="1" applyFill="1" applyBorder="1" applyAlignment="1">
      <alignment horizontal="center" vertical="center"/>
    </xf>
    <xf numFmtId="0" fontId="37" fillId="36" borderId="20" xfId="121" applyFont="1" applyFill="1" applyBorder="1" applyAlignment="1">
      <alignment horizontal="center" vertical="center"/>
    </xf>
    <xf numFmtId="0" fontId="45" fillId="33" borderId="13" xfId="124" applyFont="1" applyFill="1" applyBorder="1" applyAlignment="1">
      <alignment horizontal="left" vertical="top"/>
    </xf>
    <xf numFmtId="0" fontId="45" fillId="33" borderId="14" xfId="124" applyFont="1" applyFill="1" applyBorder="1" applyAlignment="1">
      <alignment horizontal="left" vertical="top"/>
    </xf>
    <xf numFmtId="0" fontId="20" fillId="37" borderId="15" xfId="42" applyNumberFormat="1" applyFont="1" applyFill="1" applyBorder="1" applyAlignment="1" applyProtection="1">
      <alignment horizontal="center" vertical="center"/>
      <protection locked="0"/>
    </xf>
    <xf numFmtId="0" fontId="20" fillId="37" borderId="16" xfId="42" applyNumberFormat="1" applyFont="1" applyFill="1" applyBorder="1" applyAlignment="1" applyProtection="1">
      <alignment horizontal="center" vertical="center"/>
      <protection locked="0"/>
    </xf>
    <xf numFmtId="0" fontId="20" fillId="37" borderId="17" xfId="42" applyNumberFormat="1" applyFont="1" applyFill="1" applyBorder="1" applyAlignment="1" applyProtection="1">
      <alignment horizontal="center" vertical="center"/>
      <protection locked="0"/>
    </xf>
    <xf numFmtId="0" fontId="20" fillId="37" borderId="13" xfId="42" applyNumberFormat="1" applyFont="1" applyFill="1" applyBorder="1" applyAlignment="1" applyProtection="1">
      <alignment horizontal="center" vertical="center"/>
      <protection locked="0"/>
    </xf>
    <xf numFmtId="0" fontId="20" fillId="37" borderId="0" xfId="42" applyNumberFormat="1" applyFont="1" applyFill="1" applyBorder="1" applyAlignment="1" applyProtection="1">
      <alignment horizontal="center" vertical="center"/>
      <protection locked="0"/>
    </xf>
    <xf numFmtId="0" fontId="20" fillId="37" borderId="14" xfId="42" applyNumberFormat="1" applyFont="1" applyFill="1" applyBorder="1" applyAlignment="1" applyProtection="1">
      <alignment horizontal="center" vertical="center"/>
      <protection locked="0"/>
    </xf>
    <xf numFmtId="43" fontId="30" fillId="0" borderId="13" xfId="46" applyFont="1" applyFill="1" applyBorder="1" applyAlignment="1">
      <alignment horizontal="justify" vertical="center"/>
    </xf>
    <xf numFmtId="43" fontId="30" fillId="0" borderId="0" xfId="46" applyFont="1" applyFill="1" applyBorder="1" applyAlignment="1">
      <alignment horizontal="justify" vertical="center"/>
    </xf>
    <xf numFmtId="0" fontId="26" fillId="37" borderId="10" xfId="45" applyFont="1" applyFill="1" applyBorder="1" applyAlignment="1">
      <alignment horizontal="center" vertical="center"/>
    </xf>
    <xf numFmtId="0" fontId="26" fillId="37" borderId="11" xfId="45" applyFont="1" applyFill="1" applyBorder="1" applyAlignment="1">
      <alignment horizontal="center" vertical="center"/>
    </xf>
    <xf numFmtId="0" fontId="26" fillId="37" borderId="12" xfId="45" applyFont="1" applyFill="1" applyBorder="1" applyAlignment="1">
      <alignment horizontal="center" vertical="center"/>
    </xf>
    <xf numFmtId="0" fontId="26" fillId="37" borderId="13" xfId="45" applyFont="1" applyFill="1" applyBorder="1" applyAlignment="1">
      <alignment horizontal="center" vertical="center"/>
    </xf>
    <xf numFmtId="0" fontId="26" fillId="37" borderId="0" xfId="45" applyFont="1" applyFill="1" applyBorder="1" applyAlignment="1">
      <alignment horizontal="center" vertical="center"/>
    </xf>
    <xf numFmtId="0" fontId="26" fillId="37" borderId="14" xfId="45" applyFont="1" applyFill="1" applyBorder="1" applyAlignment="1">
      <alignment horizontal="center" vertical="center"/>
    </xf>
    <xf numFmtId="0" fontId="26" fillId="37" borderId="15" xfId="45" applyFont="1" applyFill="1" applyBorder="1" applyAlignment="1">
      <alignment horizontal="center" vertical="center"/>
    </xf>
    <xf numFmtId="0" fontId="26" fillId="37" borderId="16" xfId="45" applyFont="1" applyFill="1" applyBorder="1" applyAlignment="1">
      <alignment horizontal="center" vertical="center"/>
    </xf>
    <xf numFmtId="0" fontId="26" fillId="37" borderId="17" xfId="45" applyFont="1" applyFill="1" applyBorder="1" applyAlignment="1">
      <alignment horizontal="center" vertical="center"/>
    </xf>
    <xf numFmtId="0" fontId="33" fillId="34" borderId="18" xfId="45" applyFont="1" applyFill="1" applyBorder="1" applyAlignment="1">
      <alignment horizontal="center" vertical="center"/>
    </xf>
    <xf numFmtId="0" fontId="33" fillId="34" borderId="19" xfId="45" applyFont="1" applyFill="1" applyBorder="1" applyAlignment="1">
      <alignment horizontal="center" vertical="center"/>
    </xf>
    <xf numFmtId="43" fontId="26" fillId="0" borderId="13" xfId="46" applyFont="1" applyFill="1" applyBorder="1" applyAlignment="1">
      <alignment horizontal="justify" vertical="center"/>
    </xf>
    <xf numFmtId="43" fontId="26" fillId="0" borderId="0" xfId="46" applyFont="1" applyFill="1" applyBorder="1" applyAlignment="1">
      <alignment horizontal="justify" vertical="center"/>
    </xf>
    <xf numFmtId="43" fontId="30" fillId="0" borderId="13" xfId="46" applyFont="1" applyFill="1" applyBorder="1" applyAlignment="1">
      <alignment horizontal="justify" vertical="center" wrapText="1"/>
    </xf>
    <xf numFmtId="43" fontId="30" fillId="0" borderId="0" xfId="46" applyFont="1" applyFill="1" applyBorder="1" applyAlignment="1">
      <alignment horizontal="justify" vertical="center" wrapText="1"/>
    </xf>
    <xf numFmtId="0" fontId="19" fillId="35" borderId="15" xfId="45" applyFont="1" applyFill="1" applyBorder="1" applyAlignment="1">
      <alignment horizontal="justify" vertical="center"/>
    </xf>
    <xf numFmtId="0" fontId="19" fillId="35" borderId="16" xfId="45" applyFont="1" applyFill="1" applyBorder="1" applyAlignment="1">
      <alignment horizontal="justify" vertical="center"/>
    </xf>
    <xf numFmtId="0" fontId="19" fillId="35" borderId="17" xfId="45" applyFont="1" applyFill="1" applyBorder="1" applyAlignment="1">
      <alignment horizontal="justify" vertical="center"/>
    </xf>
    <xf numFmtId="0" fontId="26" fillId="33" borderId="0" xfId="126" applyFont="1" applyFill="1" applyBorder="1" applyAlignment="1">
      <alignment horizontal="left" vertical="top"/>
    </xf>
    <xf numFmtId="0" fontId="19" fillId="33" borderId="0" xfId="126" applyFont="1" applyFill="1" applyBorder="1" applyAlignment="1">
      <alignment horizontal="left" vertical="top"/>
    </xf>
    <xf numFmtId="0" fontId="20" fillId="37" borderId="10" xfId="0" applyNumberFormat="1" applyFont="1" applyFill="1" applyBorder="1" applyAlignment="1" applyProtection="1">
      <alignment horizontal="center" vertical="center"/>
      <protection locked="0"/>
    </xf>
    <xf numFmtId="0" fontId="20" fillId="37" borderId="11" xfId="0" applyNumberFormat="1" applyFont="1" applyFill="1" applyBorder="1" applyAlignment="1" applyProtection="1">
      <alignment horizontal="center" vertical="center"/>
      <protection locked="0"/>
    </xf>
    <xf numFmtId="0" fontId="20" fillId="37" borderId="12" xfId="0" applyNumberFormat="1" applyFont="1" applyFill="1" applyBorder="1" applyAlignment="1" applyProtection="1">
      <alignment horizontal="center" vertical="center"/>
      <protection locked="0"/>
    </xf>
    <xf numFmtId="0" fontId="20" fillId="37" borderId="13" xfId="0" applyNumberFormat="1" applyFont="1" applyFill="1" applyBorder="1" applyAlignment="1" applyProtection="1">
      <alignment horizontal="center" vertical="center"/>
      <protection locked="0"/>
    </xf>
    <xf numFmtId="0" fontId="20" fillId="37" borderId="0" xfId="0" applyNumberFormat="1" applyFont="1" applyFill="1" applyBorder="1" applyAlignment="1" applyProtection="1">
      <alignment horizontal="center" vertical="center"/>
      <protection locked="0"/>
    </xf>
    <xf numFmtId="0" fontId="20" fillId="37" borderId="14" xfId="0" applyNumberFormat="1" applyFont="1" applyFill="1" applyBorder="1" applyAlignment="1" applyProtection="1">
      <alignment horizontal="center" vertical="center"/>
      <protection locked="0"/>
    </xf>
    <xf numFmtId="0" fontId="20" fillId="37" borderId="15" xfId="0" applyNumberFormat="1" applyFont="1" applyFill="1" applyBorder="1" applyAlignment="1" applyProtection="1">
      <alignment horizontal="center" vertical="center"/>
      <protection locked="0"/>
    </xf>
    <xf numFmtId="0" fontId="20" fillId="37" borderId="16" xfId="0" applyNumberFormat="1" applyFont="1" applyFill="1" applyBorder="1" applyAlignment="1" applyProtection="1">
      <alignment horizontal="center" vertical="center"/>
      <protection locked="0"/>
    </xf>
    <xf numFmtId="0" fontId="20" fillId="37" borderId="17" xfId="0" applyNumberFormat="1" applyFont="1" applyFill="1" applyBorder="1" applyAlignment="1" applyProtection="1">
      <alignment horizontal="center" vertical="center"/>
      <protection locked="0"/>
    </xf>
    <xf numFmtId="0" fontId="40" fillId="37" borderId="10" xfId="121" applyFont="1" applyFill="1" applyBorder="1" applyAlignment="1">
      <alignment horizontal="center" vertical="center" wrapText="1"/>
    </xf>
    <xf numFmtId="0" fontId="40" fillId="37" borderId="11" xfId="121" applyFont="1" applyFill="1" applyBorder="1" applyAlignment="1">
      <alignment horizontal="center" vertical="center" wrapText="1"/>
    </xf>
    <xf numFmtId="0" fontId="40" fillId="37" borderId="12" xfId="121" applyFont="1" applyFill="1" applyBorder="1" applyAlignment="1">
      <alignment horizontal="center" vertical="center" wrapText="1"/>
    </xf>
    <xf numFmtId="0" fontId="40" fillId="37" borderId="15" xfId="121" applyFont="1" applyFill="1" applyBorder="1" applyAlignment="1">
      <alignment horizontal="center" vertical="center" wrapText="1"/>
    </xf>
    <xf numFmtId="0" fontId="40" fillId="37" borderId="16" xfId="121" applyFont="1" applyFill="1" applyBorder="1" applyAlignment="1">
      <alignment horizontal="center" vertical="center" wrapText="1"/>
    </xf>
    <xf numFmtId="0" fontId="40" fillId="37" borderId="17" xfId="121" applyFont="1" applyFill="1" applyBorder="1" applyAlignment="1">
      <alignment horizontal="center" vertical="center" wrapText="1"/>
    </xf>
    <xf numFmtId="0" fontId="26" fillId="33" borderId="13" xfId="126" applyFont="1" applyFill="1" applyBorder="1" applyAlignment="1">
      <alignment horizontal="left" vertical="top"/>
    </xf>
    <xf numFmtId="0" fontId="19" fillId="0" borderId="0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48" fillId="0" borderId="0" xfId="0" applyFont="1" applyAlignment="1">
      <alignment horizontal="center" vertical="center"/>
    </xf>
    <xf numFmtId="0" fontId="48" fillId="37" borderId="10" xfId="0" applyFont="1" applyFill="1" applyBorder="1" applyAlignment="1">
      <alignment horizontal="center"/>
    </xf>
    <xf numFmtId="0" fontId="48" fillId="37" borderId="11" xfId="0" applyFont="1" applyFill="1" applyBorder="1" applyAlignment="1">
      <alignment horizontal="center"/>
    </xf>
    <xf numFmtId="0" fontId="48" fillId="37" borderId="12" xfId="0" applyFont="1" applyFill="1" applyBorder="1" applyAlignment="1">
      <alignment horizontal="center"/>
    </xf>
    <xf numFmtId="0" fontId="53" fillId="37" borderId="13" xfId="0" applyFont="1" applyFill="1" applyBorder="1" applyAlignment="1">
      <alignment horizontal="center" vertical="center"/>
    </xf>
    <xf numFmtId="0" fontId="53" fillId="37" borderId="0" xfId="0" applyFont="1" applyFill="1" applyBorder="1" applyAlignment="1">
      <alignment horizontal="center" vertical="center"/>
    </xf>
    <xf numFmtId="0" fontId="53" fillId="37" borderId="14" xfId="0" applyFont="1" applyFill="1" applyBorder="1" applyAlignment="1">
      <alignment horizontal="center" vertical="center"/>
    </xf>
    <xf numFmtId="0" fontId="38" fillId="37" borderId="13" xfId="0" applyFont="1" applyFill="1" applyBorder="1" applyAlignment="1">
      <alignment horizontal="center" vertical="center"/>
    </xf>
    <xf numFmtId="0" fontId="38" fillId="37" borderId="0" xfId="0" applyFont="1" applyFill="1" applyBorder="1" applyAlignment="1">
      <alignment horizontal="center" vertical="center"/>
    </xf>
    <xf numFmtId="0" fontId="38" fillId="37" borderId="14" xfId="0" applyFont="1" applyFill="1" applyBorder="1" applyAlignment="1">
      <alignment horizontal="center" vertical="center"/>
    </xf>
    <xf numFmtId="0" fontId="49" fillId="38" borderId="10" xfId="0" applyFont="1" applyFill="1" applyBorder="1" applyAlignment="1">
      <alignment horizontal="center" vertical="center"/>
    </xf>
    <xf numFmtId="0" fontId="49" fillId="38" borderId="11" xfId="0" applyFont="1" applyFill="1" applyBorder="1" applyAlignment="1">
      <alignment horizontal="center" vertical="center"/>
    </xf>
    <xf numFmtId="0" fontId="49" fillId="38" borderId="12" xfId="0" applyFont="1" applyFill="1" applyBorder="1" applyAlignment="1">
      <alignment horizontal="center" vertical="center"/>
    </xf>
    <xf numFmtId="0" fontId="49" fillId="38" borderId="13" xfId="0" applyFont="1" applyFill="1" applyBorder="1" applyAlignment="1">
      <alignment horizontal="center" vertical="center"/>
    </xf>
    <xf numFmtId="0" fontId="49" fillId="38" borderId="0" xfId="0" applyFont="1" applyFill="1" applyBorder="1" applyAlignment="1">
      <alignment horizontal="center" vertical="center"/>
    </xf>
    <xf numFmtId="0" fontId="49" fillId="38" borderId="14" xfId="0" applyFont="1" applyFill="1" applyBorder="1" applyAlignment="1">
      <alignment horizontal="center" vertical="center"/>
    </xf>
    <xf numFmtId="0" fontId="49" fillId="38" borderId="22" xfId="0" applyFont="1" applyFill="1" applyBorder="1" applyAlignment="1">
      <alignment horizontal="center" vertical="center" wrapText="1"/>
    </xf>
    <xf numFmtId="0" fontId="49" fillId="38" borderId="23" xfId="0" applyFont="1" applyFill="1" applyBorder="1" applyAlignment="1">
      <alignment horizontal="center" vertical="center" wrapText="1"/>
    </xf>
    <xf numFmtId="0" fontId="49" fillId="38" borderId="24" xfId="0" applyFont="1" applyFill="1" applyBorder="1" applyAlignment="1">
      <alignment horizontal="center" vertical="center" wrapText="1"/>
    </xf>
    <xf numFmtId="0" fontId="26" fillId="0" borderId="13" xfId="42" applyFont="1" applyBorder="1" applyAlignment="1">
      <alignment horizontal="justify" vertical="center" wrapText="1"/>
    </xf>
    <xf numFmtId="0" fontId="26" fillId="0" borderId="0" xfId="42" applyFont="1" applyBorder="1" applyAlignment="1">
      <alignment horizontal="justify" vertical="center" wrapText="1"/>
    </xf>
    <xf numFmtId="0" fontId="26" fillId="0" borderId="13" xfId="42" applyFont="1" applyFill="1" applyBorder="1" applyAlignment="1">
      <alignment horizontal="justify" wrapText="1"/>
    </xf>
    <xf numFmtId="0" fontId="26" fillId="0" borderId="0" xfId="42" applyFont="1" applyFill="1" applyBorder="1" applyAlignment="1">
      <alignment horizontal="justify" wrapText="1"/>
    </xf>
    <xf numFmtId="0" fontId="19" fillId="0" borderId="0" xfId="42" applyFont="1" applyFill="1" applyBorder="1" applyAlignment="1">
      <alignment horizontal="justify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0" fontId="26" fillId="0" borderId="13" xfId="42" applyFont="1" applyBorder="1" applyAlignment="1">
      <alignment horizontal="justify" wrapText="1"/>
    </xf>
    <xf numFmtId="0" fontId="26" fillId="0" borderId="0" xfId="42" applyFont="1" applyBorder="1" applyAlignment="1">
      <alignment horizontal="justify" wrapText="1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23" fillId="37" borderId="10" xfId="42" applyNumberFormat="1" applyFont="1" applyFill="1" applyBorder="1" applyAlignment="1" applyProtection="1">
      <alignment horizontal="center"/>
      <protection locked="0"/>
    </xf>
    <xf numFmtId="0" fontId="23" fillId="37" borderId="11" xfId="42" applyNumberFormat="1" applyFont="1" applyFill="1" applyBorder="1" applyAlignment="1" applyProtection="1">
      <alignment horizontal="center"/>
      <protection locked="0"/>
    </xf>
    <xf numFmtId="0" fontId="23" fillId="37" borderId="12" xfId="42" applyNumberFormat="1" applyFont="1" applyFill="1" applyBorder="1" applyAlignment="1" applyProtection="1">
      <alignment horizontal="center"/>
      <protection locked="0"/>
    </xf>
    <xf numFmtId="0" fontId="23" fillId="37" borderId="13" xfId="42" applyFont="1" applyFill="1" applyBorder="1" applyAlignment="1" applyProtection="1">
      <alignment horizontal="center"/>
    </xf>
    <xf numFmtId="0" fontId="23" fillId="37" borderId="0" xfId="42" applyFont="1" applyFill="1" applyBorder="1" applyAlignment="1" applyProtection="1">
      <alignment horizontal="center"/>
    </xf>
    <xf numFmtId="0" fontId="23" fillId="37" borderId="14" xfId="42" applyFont="1" applyFill="1" applyBorder="1" applyAlignment="1" applyProtection="1">
      <alignment horizontal="center"/>
    </xf>
  </cellXfs>
  <cellStyles count="128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D9176A"/>
      <color rgb="FFD60093"/>
      <color rgb="FF66FF66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L85"/>
  <sheetViews>
    <sheetView showGridLines="0" topLeftCell="B1" workbookViewId="0">
      <selection activeCell="N23" sqref="N23"/>
    </sheetView>
  </sheetViews>
  <sheetFormatPr baseColWidth="10" defaultColWidth="12.42578125" defaultRowHeight="12" zeroHeight="1" x14ac:dyDescent="0.2"/>
  <cols>
    <col min="1" max="1" width="13.85546875" style="82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20" style="1" customWidth="1"/>
    <col min="11" max="11" width="19.140625" style="1" customWidth="1"/>
    <col min="12" max="12" width="1.85546875" style="1" customWidth="1"/>
    <col min="13" max="16377" width="12.42578125" style="1"/>
    <col min="16378" max="16384" width="11.42578125" style="1" customWidth="1"/>
  </cols>
  <sheetData>
    <row r="1" spans="1:12" x14ac:dyDescent="0.2"/>
    <row r="2" spans="1:12" s="2" customFormat="1" ht="20.25" customHeight="1" x14ac:dyDescent="0.2">
      <c r="A2" s="82"/>
      <c r="C2" s="317" t="s">
        <v>38</v>
      </c>
      <c r="D2" s="318"/>
      <c r="E2" s="318"/>
      <c r="F2" s="318"/>
      <c r="G2" s="318"/>
      <c r="H2" s="318"/>
      <c r="I2" s="318"/>
      <c r="J2" s="318"/>
      <c r="K2" s="319"/>
      <c r="L2" s="1"/>
    </row>
    <row r="3" spans="1:12" s="2" customFormat="1" ht="20.25" customHeight="1" x14ac:dyDescent="0.2">
      <c r="A3" s="82"/>
      <c r="C3" s="320" t="s">
        <v>39</v>
      </c>
      <c r="D3" s="321"/>
      <c r="E3" s="321"/>
      <c r="F3" s="321"/>
      <c r="G3" s="321"/>
      <c r="H3" s="321"/>
      <c r="I3" s="321"/>
      <c r="J3" s="321"/>
      <c r="K3" s="322"/>
      <c r="L3" s="1"/>
    </row>
    <row r="4" spans="1:12" s="2" customFormat="1" ht="20.25" customHeight="1" x14ac:dyDescent="0.2">
      <c r="A4" s="82"/>
      <c r="C4" s="323" t="s">
        <v>301</v>
      </c>
      <c r="D4" s="324"/>
      <c r="E4" s="324"/>
      <c r="F4" s="324"/>
      <c r="G4" s="324"/>
      <c r="H4" s="324"/>
      <c r="I4" s="324"/>
      <c r="J4" s="324"/>
      <c r="K4" s="325"/>
      <c r="L4" s="1"/>
    </row>
    <row r="5" spans="1:12" s="7" customFormat="1" ht="5.45" customHeight="1" x14ac:dyDescent="0.2">
      <c r="A5" s="82"/>
      <c r="C5" s="3"/>
      <c r="D5" s="4"/>
      <c r="E5" s="4"/>
      <c r="F5" s="4"/>
      <c r="G5" s="5"/>
      <c r="H5" s="4"/>
      <c r="I5" s="4"/>
      <c r="J5" s="4"/>
      <c r="K5" s="6"/>
      <c r="L5" s="1"/>
    </row>
    <row r="6" spans="1:12" s="7" customFormat="1" x14ac:dyDescent="0.2">
      <c r="A6" s="82"/>
      <c r="C6" s="315" t="s">
        <v>40</v>
      </c>
      <c r="D6" s="310"/>
      <c r="E6" s="8" t="s">
        <v>96</v>
      </c>
      <c r="F6" s="8" t="s">
        <v>97</v>
      </c>
      <c r="G6" s="9"/>
      <c r="H6" s="310" t="s">
        <v>10</v>
      </c>
      <c r="I6" s="310"/>
      <c r="J6" s="8" t="s">
        <v>96</v>
      </c>
      <c r="K6" s="10" t="s">
        <v>97</v>
      </c>
      <c r="L6" s="1"/>
    </row>
    <row r="7" spans="1:12" s="7" customFormat="1" ht="4.3499999999999996" customHeight="1" x14ac:dyDescent="0.2">
      <c r="A7" s="82"/>
      <c r="C7" s="11"/>
      <c r="D7" s="12"/>
      <c r="E7" s="13"/>
      <c r="F7" s="13"/>
      <c r="G7" s="9"/>
      <c r="H7" s="14"/>
      <c r="I7" s="12"/>
      <c r="K7" s="15"/>
    </row>
    <row r="8" spans="1:12" s="7" customFormat="1" x14ac:dyDescent="0.2">
      <c r="A8" s="82"/>
      <c r="C8" s="315" t="s">
        <v>41</v>
      </c>
      <c r="D8" s="310"/>
      <c r="E8" s="13"/>
      <c r="F8" s="13"/>
      <c r="G8" s="9"/>
      <c r="H8" s="310" t="s">
        <v>42</v>
      </c>
      <c r="I8" s="310"/>
      <c r="J8" s="16"/>
      <c r="K8" s="17"/>
      <c r="L8" s="127"/>
    </row>
    <row r="9" spans="1:12" s="7" customFormat="1" ht="5.45" customHeight="1" x14ac:dyDescent="0.2">
      <c r="A9" s="82"/>
      <c r="C9" s="18"/>
      <c r="D9" s="19"/>
      <c r="E9" s="13"/>
      <c r="F9" s="13"/>
      <c r="G9" s="9"/>
      <c r="H9" s="20"/>
      <c r="I9" s="19"/>
      <c r="J9" s="13"/>
      <c r="K9" s="21"/>
      <c r="L9" s="13"/>
    </row>
    <row r="10" spans="1:12" s="7" customFormat="1" ht="13.35" customHeight="1" x14ac:dyDescent="0.2">
      <c r="A10" s="82" t="s">
        <v>1</v>
      </c>
      <c r="C10" s="316" t="s">
        <v>43</v>
      </c>
      <c r="D10" s="309"/>
      <c r="E10" s="22">
        <v>1456881669.6600001</v>
      </c>
      <c r="F10" s="22">
        <v>949630597.82000005</v>
      </c>
      <c r="G10" s="9"/>
      <c r="H10" s="309" t="s">
        <v>44</v>
      </c>
      <c r="I10" s="309"/>
      <c r="J10" s="22">
        <v>458715328.63999999</v>
      </c>
      <c r="K10" s="23">
        <v>573323400.83000004</v>
      </c>
      <c r="L10" s="22"/>
    </row>
    <row r="11" spans="1:12" s="7" customFormat="1" ht="13.35" customHeight="1" x14ac:dyDescent="0.2">
      <c r="A11" s="82" t="s">
        <v>2</v>
      </c>
      <c r="C11" s="316" t="s">
        <v>45</v>
      </c>
      <c r="D11" s="309"/>
      <c r="E11" s="22">
        <v>42717160.240000002</v>
      </c>
      <c r="F11" s="22">
        <v>275660450.38999999</v>
      </c>
      <c r="G11" s="9"/>
      <c r="H11" s="309" t="s">
        <v>46</v>
      </c>
      <c r="I11" s="309"/>
      <c r="J11" s="22">
        <v>0</v>
      </c>
      <c r="K11" s="23">
        <v>0</v>
      </c>
      <c r="L11" s="22"/>
    </row>
    <row r="12" spans="1:12" s="7" customFormat="1" ht="13.35" customHeight="1" x14ac:dyDescent="0.2">
      <c r="A12" s="82" t="s">
        <v>3</v>
      </c>
      <c r="C12" s="316" t="s">
        <v>47</v>
      </c>
      <c r="D12" s="309"/>
      <c r="E12" s="22">
        <v>103889183.48999999</v>
      </c>
      <c r="F12" s="22">
        <v>0</v>
      </c>
      <c r="G12" s="9"/>
      <c r="H12" s="309" t="s">
        <v>48</v>
      </c>
      <c r="I12" s="309"/>
      <c r="J12" s="22">
        <v>18097713</v>
      </c>
      <c r="K12" s="23">
        <v>192565294.55000001</v>
      </c>
      <c r="L12" s="22"/>
    </row>
    <row r="13" spans="1:12" s="7" customFormat="1" ht="13.35" customHeight="1" x14ac:dyDescent="0.2">
      <c r="A13" s="82" t="s">
        <v>98</v>
      </c>
      <c r="C13" s="316" t="s">
        <v>49</v>
      </c>
      <c r="D13" s="309"/>
      <c r="E13" s="22">
        <v>0</v>
      </c>
      <c r="F13" s="22">
        <v>0</v>
      </c>
      <c r="G13" s="9"/>
      <c r="H13" s="309" t="s">
        <v>50</v>
      </c>
      <c r="I13" s="309"/>
      <c r="J13" s="22">
        <v>0</v>
      </c>
      <c r="K13" s="23">
        <v>0</v>
      </c>
      <c r="L13" s="22"/>
    </row>
    <row r="14" spans="1:12" s="7" customFormat="1" ht="13.35" customHeight="1" x14ac:dyDescent="0.2">
      <c r="A14" s="82" t="s">
        <v>99</v>
      </c>
      <c r="C14" s="316" t="s">
        <v>51</v>
      </c>
      <c r="D14" s="309"/>
      <c r="E14" s="22">
        <v>0</v>
      </c>
      <c r="F14" s="22">
        <v>-0.01</v>
      </c>
      <c r="G14" s="9"/>
      <c r="H14" s="309" t="s">
        <v>52</v>
      </c>
      <c r="I14" s="309"/>
      <c r="J14" s="22">
        <v>0</v>
      </c>
      <c r="K14" s="23">
        <v>0</v>
      </c>
      <c r="L14" s="22"/>
    </row>
    <row r="15" spans="1:12" s="7" customFormat="1" ht="23.1" customHeight="1" x14ac:dyDescent="0.2">
      <c r="A15" s="82" t="s">
        <v>100</v>
      </c>
      <c r="C15" s="311" t="s">
        <v>53</v>
      </c>
      <c r="D15" s="312"/>
      <c r="E15" s="22">
        <v>0</v>
      </c>
      <c r="F15" s="22">
        <v>0</v>
      </c>
      <c r="G15" s="9"/>
      <c r="H15" s="309" t="s">
        <v>54</v>
      </c>
      <c r="I15" s="309"/>
      <c r="J15" s="22">
        <v>1580654.22</v>
      </c>
      <c r="K15" s="23">
        <v>5830556.7599999998</v>
      </c>
      <c r="L15" s="22"/>
    </row>
    <row r="16" spans="1:12" s="7" customFormat="1" ht="13.35" customHeight="1" x14ac:dyDescent="0.2">
      <c r="A16" s="82" t="s">
        <v>101</v>
      </c>
      <c r="C16" s="316" t="s">
        <v>55</v>
      </c>
      <c r="D16" s="309"/>
      <c r="E16" s="22">
        <v>0</v>
      </c>
      <c r="F16" s="22">
        <v>0</v>
      </c>
      <c r="G16" s="9"/>
      <c r="H16" s="309" t="s">
        <v>56</v>
      </c>
      <c r="I16" s="309"/>
      <c r="J16" s="22">
        <v>0</v>
      </c>
      <c r="K16" s="23">
        <v>0</v>
      </c>
      <c r="L16" s="22"/>
    </row>
    <row r="17" spans="1:12" s="7" customFormat="1" x14ac:dyDescent="0.2">
      <c r="A17" s="82"/>
      <c r="C17" s="24"/>
      <c r="D17" s="25"/>
      <c r="E17" s="26"/>
      <c r="F17" s="26"/>
      <c r="G17" s="9"/>
      <c r="H17" s="309" t="s">
        <v>57</v>
      </c>
      <c r="I17" s="309"/>
      <c r="J17" s="22">
        <v>114805.14</v>
      </c>
      <c r="K17" s="23">
        <v>23062676.550000001</v>
      </c>
      <c r="L17" s="22"/>
    </row>
    <row r="18" spans="1:12" s="7" customFormat="1" x14ac:dyDescent="0.2">
      <c r="A18" s="82"/>
      <c r="C18" s="315" t="s">
        <v>58</v>
      </c>
      <c r="D18" s="310"/>
      <c r="E18" s="16">
        <v>1603488013.3900001</v>
      </c>
      <c r="F18" s="16">
        <v>1225291048.2</v>
      </c>
      <c r="G18" s="27"/>
      <c r="H18" s="310" t="s">
        <v>59</v>
      </c>
      <c r="I18" s="310"/>
      <c r="J18" s="16">
        <v>478508501</v>
      </c>
      <c r="K18" s="28">
        <v>794781928.69000006</v>
      </c>
      <c r="L18" s="16"/>
    </row>
    <row r="19" spans="1:12" s="7" customFormat="1" x14ac:dyDescent="0.2">
      <c r="A19" s="82"/>
      <c r="C19" s="11"/>
      <c r="D19" s="29"/>
      <c r="E19" s="30"/>
      <c r="F19" s="30"/>
      <c r="G19" s="27"/>
      <c r="K19" s="15"/>
    </row>
    <row r="20" spans="1:12" s="7" customFormat="1" x14ac:dyDescent="0.2">
      <c r="A20" s="82"/>
      <c r="C20" s="315" t="s">
        <v>60</v>
      </c>
      <c r="D20" s="310"/>
      <c r="E20" s="31"/>
      <c r="F20" s="31"/>
      <c r="G20" s="9"/>
      <c r="H20" s="310" t="s">
        <v>61</v>
      </c>
      <c r="I20" s="310"/>
      <c r="J20" s="31"/>
      <c r="K20" s="32"/>
      <c r="L20" s="31"/>
    </row>
    <row r="21" spans="1:12" s="7" customFormat="1" ht="2.4500000000000002" customHeight="1" x14ac:dyDescent="0.2">
      <c r="A21" s="82"/>
      <c r="C21" s="24"/>
      <c r="D21" s="33"/>
      <c r="E21" s="26"/>
      <c r="F21" s="26"/>
      <c r="G21" s="9"/>
      <c r="H21" s="33"/>
      <c r="I21" s="25"/>
      <c r="J21" s="26"/>
      <c r="K21" s="34"/>
      <c r="L21" s="26"/>
    </row>
    <row r="22" spans="1:12" s="7" customFormat="1" x14ac:dyDescent="0.2">
      <c r="A22" s="82" t="s">
        <v>4</v>
      </c>
      <c r="C22" s="311" t="s">
        <v>62</v>
      </c>
      <c r="D22" s="312"/>
      <c r="E22" s="22">
        <v>264889549.36000001</v>
      </c>
      <c r="F22" s="22">
        <v>124504633.93000001</v>
      </c>
      <c r="G22" s="9"/>
      <c r="H22" s="309" t="s">
        <v>63</v>
      </c>
      <c r="I22" s="309"/>
      <c r="J22" s="22">
        <v>0</v>
      </c>
      <c r="K22" s="23">
        <v>0</v>
      </c>
      <c r="L22" s="22"/>
    </row>
    <row r="23" spans="1:12" s="7" customFormat="1" x14ac:dyDescent="0.2">
      <c r="A23" s="82" t="s">
        <v>102</v>
      </c>
      <c r="C23" s="311" t="s">
        <v>64</v>
      </c>
      <c r="D23" s="312"/>
      <c r="E23" s="22">
        <v>0</v>
      </c>
      <c r="F23" s="22">
        <v>0</v>
      </c>
      <c r="G23" s="9"/>
      <c r="H23" s="309" t="s">
        <v>65</v>
      </c>
      <c r="I23" s="309"/>
      <c r="J23" s="22">
        <v>0</v>
      </c>
      <c r="K23" s="23">
        <v>0</v>
      </c>
      <c r="L23" s="22"/>
    </row>
    <row r="24" spans="1:12" s="7" customFormat="1" x14ac:dyDescent="0.2">
      <c r="A24" s="82" t="s">
        <v>5</v>
      </c>
      <c r="C24" s="311" t="s">
        <v>66</v>
      </c>
      <c r="D24" s="312"/>
      <c r="E24" s="22">
        <v>13325791775.799999</v>
      </c>
      <c r="F24" s="22">
        <v>11796402549.110001</v>
      </c>
      <c r="G24" s="9"/>
      <c r="H24" s="312" t="s">
        <v>67</v>
      </c>
      <c r="I24" s="312"/>
      <c r="J24" s="22">
        <v>1951893695.6900001</v>
      </c>
      <c r="K24" s="23">
        <v>1630274984.6800001</v>
      </c>
      <c r="L24" s="22"/>
    </row>
    <row r="25" spans="1:12" s="7" customFormat="1" x14ac:dyDescent="0.2">
      <c r="A25" s="82" t="s">
        <v>6</v>
      </c>
      <c r="C25" s="311" t="s">
        <v>68</v>
      </c>
      <c r="D25" s="312"/>
      <c r="E25" s="22">
        <v>799093132.09000003</v>
      </c>
      <c r="F25" s="22">
        <v>465914338.41000003</v>
      </c>
      <c r="G25" s="9"/>
      <c r="H25" s="309" t="s">
        <v>69</v>
      </c>
      <c r="I25" s="309"/>
      <c r="J25" s="22">
        <v>0</v>
      </c>
      <c r="K25" s="23">
        <v>0</v>
      </c>
      <c r="L25" s="22"/>
    </row>
    <row r="26" spans="1:12" s="7" customFormat="1" x14ac:dyDescent="0.2">
      <c r="A26" s="82" t="s">
        <v>7</v>
      </c>
      <c r="C26" s="311" t="s">
        <v>70</v>
      </c>
      <c r="D26" s="312"/>
      <c r="E26" s="22">
        <v>79836815.930000007</v>
      </c>
      <c r="F26" s="22">
        <v>16877504.600000001</v>
      </c>
      <c r="G26" s="9"/>
      <c r="H26" s="309" t="s">
        <v>71</v>
      </c>
      <c r="I26" s="309"/>
      <c r="J26" s="22">
        <v>15240957.630000001</v>
      </c>
      <c r="K26" s="23">
        <v>10410516.07</v>
      </c>
      <c r="L26" s="22"/>
    </row>
    <row r="27" spans="1:12" s="7" customFormat="1" x14ac:dyDescent="0.2">
      <c r="A27" s="82" t="s">
        <v>8</v>
      </c>
      <c r="C27" s="311" t="s">
        <v>72</v>
      </c>
      <c r="D27" s="312"/>
      <c r="E27" s="22">
        <v>-427830657.74000001</v>
      </c>
      <c r="F27" s="22">
        <v>-333687489.81</v>
      </c>
      <c r="G27" s="9"/>
      <c r="H27" s="309" t="s">
        <v>73</v>
      </c>
      <c r="I27" s="309"/>
      <c r="J27" s="22">
        <v>0</v>
      </c>
      <c r="K27" s="23">
        <v>0</v>
      </c>
      <c r="L27" s="22"/>
    </row>
    <row r="28" spans="1:12" s="7" customFormat="1" x14ac:dyDescent="0.2">
      <c r="A28" s="82" t="s">
        <v>9</v>
      </c>
      <c r="C28" s="311" t="s">
        <v>74</v>
      </c>
      <c r="D28" s="312"/>
      <c r="E28" s="22">
        <v>57248354.219999999</v>
      </c>
      <c r="F28" s="22">
        <v>37139101.329999998</v>
      </c>
      <c r="G28" s="9"/>
      <c r="H28" s="310" t="s">
        <v>75</v>
      </c>
      <c r="I28" s="310"/>
      <c r="J28" s="16">
        <v>1967134653.3200002</v>
      </c>
      <c r="K28" s="28">
        <v>1640685500.75</v>
      </c>
      <c r="L28" s="16"/>
    </row>
    <row r="29" spans="1:12" s="7" customFormat="1" x14ac:dyDescent="0.2">
      <c r="A29" s="82" t="s">
        <v>103</v>
      </c>
      <c r="C29" s="311" t="s">
        <v>76</v>
      </c>
      <c r="D29" s="312"/>
      <c r="E29" s="22">
        <v>0</v>
      </c>
      <c r="F29" s="22">
        <v>0</v>
      </c>
      <c r="G29" s="9"/>
      <c r="K29" s="15"/>
    </row>
    <row r="30" spans="1:12" s="7" customFormat="1" x14ac:dyDescent="0.2">
      <c r="A30" s="82" t="s">
        <v>104</v>
      </c>
      <c r="C30" s="311" t="s">
        <v>77</v>
      </c>
      <c r="D30" s="312"/>
      <c r="E30" s="22">
        <v>0</v>
      </c>
      <c r="F30" s="22">
        <v>0</v>
      </c>
      <c r="G30" s="9"/>
      <c r="H30" s="310" t="s">
        <v>78</v>
      </c>
      <c r="I30" s="310"/>
      <c r="J30" s="16">
        <v>2445643154.3200002</v>
      </c>
      <c r="K30" s="28">
        <v>2435467429.4400001</v>
      </c>
      <c r="L30" s="16"/>
    </row>
    <row r="31" spans="1:12" s="7" customFormat="1" x14ac:dyDescent="0.2">
      <c r="A31" s="82"/>
      <c r="C31" s="35"/>
      <c r="D31" s="36"/>
      <c r="E31" s="37"/>
      <c r="F31" s="37"/>
      <c r="G31" s="9"/>
      <c r="K31" s="15"/>
    </row>
    <row r="32" spans="1:12" s="7" customFormat="1" x14ac:dyDescent="0.2">
      <c r="A32" s="82"/>
      <c r="C32" s="313" t="s">
        <v>79</v>
      </c>
      <c r="D32" s="314"/>
      <c r="E32" s="38">
        <v>14099028969.66</v>
      </c>
      <c r="F32" s="38">
        <v>12107150637.570002</v>
      </c>
      <c r="G32" s="27"/>
      <c r="H32" s="310" t="s">
        <v>17</v>
      </c>
      <c r="I32" s="310"/>
      <c r="J32" s="30"/>
      <c r="K32" s="39"/>
      <c r="L32" s="30"/>
    </row>
    <row r="33" spans="1:12" s="7" customFormat="1" x14ac:dyDescent="0.2">
      <c r="A33" s="82"/>
      <c r="C33" s="35"/>
      <c r="D33" s="40"/>
      <c r="E33" s="37"/>
      <c r="F33" s="37"/>
      <c r="G33" s="9"/>
      <c r="H33" s="310" t="s">
        <v>80</v>
      </c>
      <c r="I33" s="310"/>
      <c r="J33" s="16">
        <v>0</v>
      </c>
      <c r="K33" s="28">
        <v>0</v>
      </c>
      <c r="L33" s="16"/>
    </row>
    <row r="34" spans="1:12" s="7" customFormat="1" x14ac:dyDescent="0.2">
      <c r="A34" s="82"/>
      <c r="C34" s="313" t="s">
        <v>81</v>
      </c>
      <c r="D34" s="314"/>
      <c r="E34" s="38">
        <v>15702516983.049999</v>
      </c>
      <c r="F34" s="38">
        <v>13332441685.770002</v>
      </c>
      <c r="G34" s="9"/>
      <c r="H34" s="309" t="s">
        <v>82</v>
      </c>
      <c r="I34" s="309"/>
      <c r="J34" s="22">
        <v>0</v>
      </c>
      <c r="K34" s="23">
        <v>0</v>
      </c>
      <c r="L34" s="22"/>
    </row>
    <row r="35" spans="1:12" s="7" customFormat="1" ht="12" customHeight="1" x14ac:dyDescent="0.2">
      <c r="A35" s="82"/>
      <c r="C35" s="24"/>
      <c r="D35" s="33"/>
      <c r="E35" s="26"/>
      <c r="F35" s="26"/>
      <c r="G35" s="9"/>
      <c r="H35" s="309" t="s">
        <v>83</v>
      </c>
      <c r="I35" s="309"/>
      <c r="J35" s="22">
        <v>0</v>
      </c>
      <c r="K35" s="23">
        <v>0</v>
      </c>
      <c r="L35" s="22"/>
    </row>
    <row r="36" spans="1:12" s="7" customFormat="1" ht="10.35" customHeight="1" x14ac:dyDescent="0.2">
      <c r="A36" s="82"/>
      <c r="C36" s="24"/>
      <c r="D36" s="33"/>
      <c r="E36" s="41"/>
      <c r="F36" s="41"/>
      <c r="G36" s="9"/>
      <c r="H36" s="309" t="s">
        <v>84</v>
      </c>
      <c r="I36" s="309"/>
      <c r="J36" s="22">
        <v>0</v>
      </c>
      <c r="K36" s="23">
        <v>0</v>
      </c>
      <c r="L36" s="22"/>
    </row>
    <row r="37" spans="1:12" s="7" customFormat="1" ht="4.3499999999999996" customHeight="1" x14ac:dyDescent="0.2">
      <c r="A37" s="82"/>
      <c r="C37" s="24"/>
      <c r="D37" s="33"/>
      <c r="E37" s="41"/>
      <c r="F37" s="41"/>
      <c r="G37" s="9"/>
      <c r="K37" s="15"/>
    </row>
    <row r="38" spans="1:12" s="7" customFormat="1" ht="11.45" customHeight="1" x14ac:dyDescent="0.2">
      <c r="A38" s="82"/>
      <c r="C38" s="24"/>
      <c r="D38" s="42"/>
      <c r="E38" s="42"/>
      <c r="F38" s="41"/>
      <c r="G38" s="9"/>
      <c r="H38" s="310" t="s">
        <v>85</v>
      </c>
      <c r="I38" s="310"/>
      <c r="J38" s="16">
        <v>13256873828.73</v>
      </c>
      <c r="K38" s="28">
        <v>10896974256.33</v>
      </c>
      <c r="L38" s="16"/>
    </row>
    <row r="39" spans="1:12" s="7" customFormat="1" ht="11.45" customHeight="1" x14ac:dyDescent="0.2">
      <c r="A39" s="82"/>
      <c r="C39" s="24"/>
      <c r="D39" s="42"/>
      <c r="E39" s="42"/>
      <c r="F39" s="41"/>
      <c r="G39" s="9"/>
      <c r="H39" s="309" t="s">
        <v>86</v>
      </c>
      <c r="I39" s="309"/>
      <c r="J39" s="22">
        <v>1306270021.7199993</v>
      </c>
      <c r="K39" s="23">
        <v>1381694842.9300013</v>
      </c>
      <c r="L39" s="22"/>
    </row>
    <row r="40" spans="1:12" s="7" customFormat="1" x14ac:dyDescent="0.2">
      <c r="A40" s="82"/>
      <c r="C40" s="24"/>
      <c r="D40" s="42"/>
      <c r="E40" s="42"/>
      <c r="F40" s="41"/>
      <c r="G40" s="9"/>
      <c r="H40" s="309" t="s">
        <v>87</v>
      </c>
      <c r="I40" s="309"/>
      <c r="J40" s="22">
        <v>10889694528.73</v>
      </c>
      <c r="K40" s="23">
        <v>9794785323.9099998</v>
      </c>
      <c r="L40" s="22"/>
    </row>
    <row r="41" spans="1:12" s="7" customFormat="1" ht="12" customHeight="1" x14ac:dyDescent="0.2">
      <c r="A41" s="82"/>
      <c r="C41" s="24"/>
      <c r="D41" s="42"/>
      <c r="E41" s="42"/>
      <c r="F41" s="41"/>
      <c r="G41" s="9"/>
      <c r="H41" s="309" t="s">
        <v>88</v>
      </c>
      <c r="I41" s="309"/>
      <c r="J41" s="22">
        <v>1270211160</v>
      </c>
      <c r="K41" s="23">
        <v>0</v>
      </c>
      <c r="L41" s="22"/>
    </row>
    <row r="42" spans="1:12" s="7" customFormat="1" ht="12" customHeight="1" x14ac:dyDescent="0.2">
      <c r="A42" s="82"/>
      <c r="C42" s="24"/>
      <c r="D42" s="42"/>
      <c r="E42" s="42"/>
      <c r="F42" s="41"/>
      <c r="G42" s="9"/>
      <c r="H42" s="25" t="s">
        <v>89</v>
      </c>
      <c r="I42" s="25"/>
      <c r="J42" s="22">
        <v>0</v>
      </c>
      <c r="K42" s="23">
        <v>0</v>
      </c>
      <c r="L42" s="22"/>
    </row>
    <row r="43" spans="1:12" s="7" customFormat="1" ht="11.45" customHeight="1" x14ac:dyDescent="0.2">
      <c r="A43" s="82"/>
      <c r="C43" s="24"/>
      <c r="D43" s="42"/>
      <c r="E43" s="42"/>
      <c r="F43" s="41"/>
      <c r="G43" s="9"/>
      <c r="H43" s="309" t="s">
        <v>90</v>
      </c>
      <c r="I43" s="309"/>
      <c r="J43" s="22">
        <v>-209301881.72</v>
      </c>
      <c r="K43" s="23">
        <v>-279505910.50999999</v>
      </c>
      <c r="L43" s="22"/>
    </row>
    <row r="44" spans="1:12" s="7" customFormat="1" ht="8.1" customHeight="1" x14ac:dyDescent="0.2">
      <c r="A44" s="82"/>
      <c r="C44" s="24"/>
      <c r="D44" s="33"/>
      <c r="E44" s="41"/>
      <c r="F44" s="41"/>
      <c r="G44" s="9"/>
      <c r="H44" s="33"/>
      <c r="I44" s="43"/>
      <c r="J44" s="26"/>
      <c r="K44" s="34"/>
      <c r="L44" s="26"/>
    </row>
    <row r="45" spans="1:12" s="7" customFormat="1" ht="23.45" customHeight="1" x14ac:dyDescent="0.2">
      <c r="A45" s="82"/>
      <c r="C45" s="24"/>
      <c r="D45" s="33"/>
      <c r="E45" s="41"/>
      <c r="F45" s="41"/>
      <c r="G45" s="9"/>
      <c r="H45" s="310" t="s">
        <v>91</v>
      </c>
      <c r="I45" s="310"/>
      <c r="J45" s="16">
        <v>0</v>
      </c>
      <c r="K45" s="28">
        <v>0</v>
      </c>
      <c r="L45" s="16"/>
    </row>
    <row r="46" spans="1:12" s="7" customFormat="1" ht="3.6" customHeight="1" x14ac:dyDescent="0.2">
      <c r="A46" s="82"/>
      <c r="C46" s="24"/>
      <c r="D46" s="33"/>
      <c r="E46" s="41"/>
      <c r="F46" s="41"/>
      <c r="G46" s="9"/>
      <c r="H46" s="33"/>
      <c r="I46" s="43"/>
      <c r="J46" s="26"/>
      <c r="K46" s="34"/>
      <c r="L46" s="26"/>
    </row>
    <row r="47" spans="1:12" s="7" customFormat="1" ht="11.45" customHeight="1" x14ac:dyDescent="0.2">
      <c r="A47" s="82"/>
      <c r="C47" s="24"/>
      <c r="D47" s="33"/>
      <c r="E47" s="41"/>
      <c r="F47" s="41"/>
      <c r="G47" s="9"/>
      <c r="H47" s="309" t="s">
        <v>92</v>
      </c>
      <c r="I47" s="309"/>
      <c r="J47" s="22">
        <v>0</v>
      </c>
      <c r="K47" s="23">
        <v>0</v>
      </c>
      <c r="L47" s="22"/>
    </row>
    <row r="48" spans="1:12" s="7" customFormat="1" ht="11.45" customHeight="1" x14ac:dyDescent="0.2">
      <c r="A48" s="82"/>
      <c r="C48" s="24"/>
      <c r="D48" s="33"/>
      <c r="E48" s="41"/>
      <c r="F48" s="41"/>
      <c r="G48" s="9"/>
      <c r="H48" s="309" t="s">
        <v>93</v>
      </c>
      <c r="I48" s="309"/>
      <c r="J48" s="22">
        <v>0</v>
      </c>
      <c r="K48" s="23">
        <v>0</v>
      </c>
      <c r="L48" s="22"/>
    </row>
    <row r="49" spans="1:12" s="7" customFormat="1" ht="5.45" customHeight="1" x14ac:dyDescent="0.2">
      <c r="A49" s="82"/>
      <c r="C49" s="24"/>
      <c r="D49" s="33"/>
      <c r="E49" s="41"/>
      <c r="F49" s="41"/>
      <c r="G49" s="9"/>
      <c r="H49" s="33"/>
      <c r="I49" s="44"/>
      <c r="J49" s="26"/>
      <c r="K49" s="34"/>
      <c r="L49" s="26"/>
    </row>
    <row r="50" spans="1:12" s="7" customFormat="1" ht="12" customHeight="1" x14ac:dyDescent="0.2">
      <c r="A50" s="82"/>
      <c r="C50" s="24"/>
      <c r="D50" s="33"/>
      <c r="E50" s="41"/>
      <c r="F50" s="41"/>
      <c r="G50" s="9"/>
      <c r="H50" s="310" t="s">
        <v>94</v>
      </c>
      <c r="I50" s="310"/>
      <c r="J50" s="16">
        <v>13256873828.73</v>
      </c>
      <c r="K50" s="28">
        <v>10896974256.33</v>
      </c>
      <c r="L50" s="16"/>
    </row>
    <row r="51" spans="1:12" s="7" customFormat="1" ht="4.3499999999999996" customHeight="1" x14ac:dyDescent="0.2">
      <c r="A51" s="82"/>
      <c r="C51" s="24"/>
      <c r="D51" s="33"/>
      <c r="E51" s="41"/>
      <c r="F51" s="41"/>
      <c r="G51" s="9"/>
      <c r="H51" s="33"/>
      <c r="I51" s="43"/>
      <c r="J51" s="26"/>
      <c r="K51" s="34"/>
      <c r="L51" s="26"/>
    </row>
    <row r="52" spans="1:12" s="7" customFormat="1" x14ac:dyDescent="0.2">
      <c r="A52" s="82"/>
      <c r="C52" s="24"/>
      <c r="D52" s="33"/>
      <c r="E52" s="41"/>
      <c r="F52" s="41"/>
      <c r="G52" s="9"/>
      <c r="H52" s="310" t="s">
        <v>95</v>
      </c>
      <c r="I52" s="310"/>
      <c r="J52" s="16">
        <v>15702516983.049999</v>
      </c>
      <c r="K52" s="28">
        <v>13332441685.77</v>
      </c>
      <c r="L52" s="16"/>
    </row>
    <row r="53" spans="1:12" s="7" customFormat="1" ht="4.3499999999999996" customHeight="1" x14ac:dyDescent="0.2">
      <c r="A53" s="82"/>
      <c r="C53" s="45"/>
      <c r="D53" s="46"/>
      <c r="E53" s="46"/>
      <c r="F53" s="46"/>
      <c r="G53" s="47"/>
      <c r="H53" s="46"/>
      <c r="I53" s="46"/>
      <c r="J53" s="46"/>
      <c r="K53" s="48"/>
      <c r="L53" s="128"/>
    </row>
    <row r="54" spans="1:12" x14ac:dyDescent="0.2">
      <c r="C54" s="43" t="s">
        <v>305</v>
      </c>
      <c r="D54" s="49"/>
      <c r="E54" s="50"/>
      <c r="F54" s="50"/>
      <c r="G54" s="9"/>
      <c r="H54" s="51"/>
      <c r="I54" s="49"/>
      <c r="J54" s="50"/>
      <c r="K54" s="50"/>
      <c r="L54" s="50"/>
    </row>
    <row r="55" spans="1:12" x14ac:dyDescent="0.2"/>
    <row r="56" spans="1:12" x14ac:dyDescent="0.2"/>
    <row r="57" spans="1:12" x14ac:dyDescent="0.2"/>
    <row r="58" spans="1:12" x14ac:dyDescent="0.2"/>
    <row r="59" spans="1:12" x14ac:dyDescent="0.2"/>
    <row r="60" spans="1:12" x14ac:dyDescent="0.2"/>
    <row r="61" spans="1:12" x14ac:dyDescent="0.2"/>
    <row r="62" spans="1:12" x14ac:dyDescent="0.2"/>
    <row r="63" spans="1:12" x14ac:dyDescent="0.2"/>
    <row r="64" spans="1:12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79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zoomScale="90" zoomScaleNormal="90" zoomScalePageLayoutView="115" workbookViewId="0">
      <selection activeCell="B74" sqref="B74"/>
    </sheetView>
  </sheetViews>
  <sheetFormatPr baseColWidth="10" defaultColWidth="11.42578125" defaultRowHeight="12" x14ac:dyDescent="0.2"/>
  <cols>
    <col min="1" max="1" width="3.42578125" style="54" customWidth="1"/>
    <col min="2" max="2" width="13.42578125" style="54" customWidth="1"/>
    <col min="3" max="3" width="47.28515625" style="54" customWidth="1"/>
    <col min="4" max="4" width="11.42578125" style="54"/>
    <col min="5" max="5" width="5.140625" style="54" customWidth="1"/>
    <col min="6" max="6" width="16.28515625" style="54" customWidth="1"/>
    <col min="7" max="7" width="21.28515625" style="54" customWidth="1"/>
    <col min="8" max="8" width="2" style="54" customWidth="1"/>
    <col min="9" max="16384" width="11.42578125" style="54"/>
  </cols>
  <sheetData>
    <row r="1" spans="2:7" ht="14.25" customHeight="1" x14ac:dyDescent="0.2">
      <c r="B1" s="335" t="s">
        <v>38</v>
      </c>
      <c r="C1" s="336"/>
      <c r="D1" s="336"/>
      <c r="E1" s="336"/>
      <c r="F1" s="336"/>
      <c r="G1" s="337"/>
    </row>
    <row r="2" spans="2:7" ht="14.25" customHeight="1" x14ac:dyDescent="0.2">
      <c r="B2" s="338" t="s">
        <v>146</v>
      </c>
      <c r="C2" s="339"/>
      <c r="D2" s="339"/>
      <c r="E2" s="339"/>
      <c r="F2" s="339"/>
      <c r="G2" s="340"/>
    </row>
    <row r="3" spans="2:7" ht="14.25" customHeight="1" x14ac:dyDescent="0.2">
      <c r="B3" s="341" t="s">
        <v>300</v>
      </c>
      <c r="C3" s="342"/>
      <c r="D3" s="342"/>
      <c r="E3" s="342"/>
      <c r="F3" s="342"/>
      <c r="G3" s="343"/>
    </row>
    <row r="4" spans="2:7" s="57" customFormat="1" x14ac:dyDescent="0.2">
      <c r="B4" s="253"/>
      <c r="C4" s="254"/>
      <c r="D4" s="254"/>
      <c r="E4" s="254"/>
      <c r="F4" s="56">
        <v>2017</v>
      </c>
      <c r="G4" s="275">
        <v>2016</v>
      </c>
    </row>
    <row r="5" spans="2:7" x14ac:dyDescent="0.2">
      <c r="B5" s="326" t="s">
        <v>21</v>
      </c>
      <c r="C5" s="327"/>
      <c r="D5" s="327"/>
      <c r="E5" s="327"/>
      <c r="F5" s="255"/>
      <c r="G5" s="256"/>
    </row>
    <row r="6" spans="2:7" s="61" customFormat="1" ht="28.35" customHeight="1" x14ac:dyDescent="0.25">
      <c r="B6" s="326" t="s">
        <v>147</v>
      </c>
      <c r="C6" s="327"/>
      <c r="D6" s="327"/>
      <c r="E6" s="327"/>
      <c r="F6" s="300">
        <v>2372291044.3499999</v>
      </c>
      <c r="G6" s="301">
        <v>1805425991.8600001</v>
      </c>
    </row>
    <row r="7" spans="2:7" ht="12" customHeight="1" x14ac:dyDescent="0.2">
      <c r="B7" s="257"/>
      <c r="C7" s="332" t="s">
        <v>148</v>
      </c>
      <c r="D7" s="332"/>
      <c r="E7" s="332"/>
      <c r="F7" s="288">
        <v>1744233691.8199999</v>
      </c>
      <c r="G7" s="293">
        <v>1308584232.5</v>
      </c>
    </row>
    <row r="8" spans="2:7" ht="12" customHeight="1" x14ac:dyDescent="0.2">
      <c r="B8" s="257"/>
      <c r="C8" s="332" t="s">
        <v>149</v>
      </c>
      <c r="D8" s="332"/>
      <c r="E8" s="332"/>
      <c r="F8" s="288">
        <v>0</v>
      </c>
      <c r="G8" s="293">
        <v>0</v>
      </c>
    </row>
    <row r="9" spans="2:7" ht="12" customHeight="1" x14ac:dyDescent="0.2">
      <c r="B9" s="257"/>
      <c r="C9" s="332" t="s">
        <v>150</v>
      </c>
      <c r="D9" s="332"/>
      <c r="E9" s="332"/>
      <c r="F9" s="288">
        <v>0</v>
      </c>
      <c r="G9" s="293">
        <v>2806.13</v>
      </c>
    </row>
    <row r="10" spans="2:7" x14ac:dyDescent="0.2">
      <c r="B10" s="257"/>
      <c r="C10" s="332" t="s">
        <v>151</v>
      </c>
      <c r="D10" s="332"/>
      <c r="E10" s="332"/>
      <c r="F10" s="288">
        <v>252078819.81</v>
      </c>
      <c r="G10" s="293">
        <v>193853189.93000001</v>
      </c>
    </row>
    <row r="11" spans="2:7" ht="15.6" customHeight="1" x14ac:dyDescent="0.2">
      <c r="B11" s="257"/>
      <c r="C11" s="332" t="s">
        <v>152</v>
      </c>
      <c r="D11" s="332"/>
      <c r="E11" s="332"/>
      <c r="F11" s="289">
        <v>109495879.49000001</v>
      </c>
      <c r="G11" s="293">
        <v>103886040.01000001</v>
      </c>
    </row>
    <row r="12" spans="2:7" ht="12" customHeight="1" x14ac:dyDescent="0.2">
      <c r="B12" s="257"/>
      <c r="C12" s="332" t="s">
        <v>153</v>
      </c>
      <c r="D12" s="332"/>
      <c r="E12" s="332"/>
      <c r="F12" s="288">
        <v>266482653.22999999</v>
      </c>
      <c r="G12" s="293">
        <v>199099723.28999999</v>
      </c>
    </row>
    <row r="13" spans="2:7" ht="12" customHeight="1" x14ac:dyDescent="0.2">
      <c r="B13" s="257"/>
      <c r="C13" s="332" t="s">
        <v>154</v>
      </c>
      <c r="D13" s="332"/>
      <c r="E13" s="332"/>
      <c r="F13" s="288">
        <v>0</v>
      </c>
      <c r="G13" s="293">
        <v>0</v>
      </c>
    </row>
    <row r="14" spans="2:7" ht="23.45" customHeight="1" x14ac:dyDescent="0.2">
      <c r="B14" s="257"/>
      <c r="C14" s="332" t="s">
        <v>155</v>
      </c>
      <c r="D14" s="332"/>
      <c r="E14" s="332"/>
      <c r="F14" s="288">
        <v>0</v>
      </c>
      <c r="G14" s="293">
        <v>0</v>
      </c>
    </row>
    <row r="15" spans="2:7" x14ac:dyDescent="0.2">
      <c r="B15" s="333" t="s">
        <v>156</v>
      </c>
      <c r="C15" s="334"/>
      <c r="D15" s="334"/>
      <c r="E15" s="334"/>
      <c r="F15" s="290">
        <v>3082118621.7799997</v>
      </c>
      <c r="G15" s="294">
        <v>2721291437.8500004</v>
      </c>
    </row>
    <row r="16" spans="2:7" x14ac:dyDescent="0.2">
      <c r="B16" s="257"/>
      <c r="C16" s="332" t="s">
        <v>157</v>
      </c>
      <c r="D16" s="332"/>
      <c r="E16" s="332"/>
      <c r="F16" s="288">
        <v>2638471285.4499998</v>
      </c>
      <c r="G16" s="293">
        <v>2448324226.0900002</v>
      </c>
    </row>
    <row r="17" spans="1:7" x14ac:dyDescent="0.2">
      <c r="B17" s="257"/>
      <c r="C17" s="332" t="s">
        <v>158</v>
      </c>
      <c r="D17" s="332"/>
      <c r="E17" s="332"/>
      <c r="F17" s="288">
        <v>443647336.32999998</v>
      </c>
      <c r="G17" s="293">
        <v>272967211.75999999</v>
      </c>
    </row>
    <row r="18" spans="1:7" x14ac:dyDescent="0.2">
      <c r="B18" s="333" t="s">
        <v>159</v>
      </c>
      <c r="C18" s="334"/>
      <c r="D18" s="334"/>
      <c r="E18" s="334"/>
      <c r="F18" s="290">
        <v>54489681.089999996</v>
      </c>
      <c r="G18" s="294">
        <v>32449069.509999998</v>
      </c>
    </row>
    <row r="19" spans="1:7" ht="15" x14ac:dyDescent="0.25">
      <c r="A19" s="251"/>
      <c r="B19" s="257"/>
      <c r="C19" s="332" t="s">
        <v>160</v>
      </c>
      <c r="D19" s="332"/>
      <c r="E19" s="332"/>
      <c r="F19" s="288">
        <v>53992555.539999999</v>
      </c>
      <c r="G19" s="293">
        <v>29413265.02</v>
      </c>
    </row>
    <row r="20" spans="1:7" x14ac:dyDescent="0.2">
      <c r="B20" s="257"/>
      <c r="C20" s="332" t="s">
        <v>161</v>
      </c>
      <c r="D20" s="332"/>
      <c r="E20" s="332"/>
      <c r="F20" s="288">
        <v>0</v>
      </c>
      <c r="G20" s="293">
        <v>0</v>
      </c>
    </row>
    <row r="21" spans="1:7" x14ac:dyDescent="0.2">
      <c r="B21" s="257"/>
      <c r="C21" s="332" t="s">
        <v>162</v>
      </c>
      <c r="D21" s="332"/>
      <c r="E21" s="332"/>
      <c r="F21" s="288">
        <v>0</v>
      </c>
      <c r="G21" s="293">
        <v>0</v>
      </c>
    </row>
    <row r="22" spans="1:7" x14ac:dyDescent="0.2">
      <c r="B22" s="257"/>
      <c r="C22" s="332" t="s">
        <v>163</v>
      </c>
      <c r="D22" s="332"/>
      <c r="E22" s="332"/>
      <c r="F22" s="288">
        <v>0</v>
      </c>
      <c r="G22" s="293">
        <v>0</v>
      </c>
    </row>
    <row r="23" spans="1:7" x14ac:dyDescent="0.2">
      <c r="B23" s="257"/>
      <c r="C23" s="332" t="s">
        <v>164</v>
      </c>
      <c r="D23" s="332"/>
      <c r="E23" s="332"/>
      <c r="F23" s="288">
        <v>497125.55</v>
      </c>
      <c r="G23" s="293">
        <v>3035804.49</v>
      </c>
    </row>
    <row r="24" spans="1:7" x14ac:dyDescent="0.2">
      <c r="B24" s="257"/>
      <c r="C24" s="255"/>
      <c r="D24" s="255"/>
      <c r="E24" s="255"/>
      <c r="F24" s="289"/>
      <c r="G24" s="295"/>
    </row>
    <row r="25" spans="1:7" x14ac:dyDescent="0.2">
      <c r="B25" s="344" t="s">
        <v>165</v>
      </c>
      <c r="C25" s="345"/>
      <c r="D25" s="345"/>
      <c r="E25" s="345"/>
      <c r="F25" s="291">
        <v>5508899347.2199993</v>
      </c>
      <c r="G25" s="296">
        <v>4559166499.2200012</v>
      </c>
    </row>
    <row r="26" spans="1:7" x14ac:dyDescent="0.2">
      <c r="B26" s="257"/>
      <c r="C26" s="255"/>
      <c r="D26" s="255"/>
      <c r="E26" s="255"/>
      <c r="F26" s="288"/>
      <c r="G26" s="293"/>
    </row>
    <row r="27" spans="1:7" x14ac:dyDescent="0.2">
      <c r="B27" s="326" t="s">
        <v>166</v>
      </c>
      <c r="C27" s="327"/>
      <c r="D27" s="327"/>
      <c r="E27" s="327"/>
      <c r="F27" s="288"/>
      <c r="G27" s="293"/>
    </row>
    <row r="28" spans="1:7" x14ac:dyDescent="0.2">
      <c r="B28" s="333" t="s">
        <v>167</v>
      </c>
      <c r="C28" s="334"/>
      <c r="D28" s="334"/>
      <c r="E28" s="334"/>
      <c r="F28" s="292">
        <v>3326351113.1100001</v>
      </c>
      <c r="G28" s="297">
        <v>2567804976.73</v>
      </c>
    </row>
    <row r="29" spans="1:7" x14ac:dyDescent="0.2">
      <c r="B29" s="257"/>
      <c r="C29" s="332" t="s">
        <v>168</v>
      </c>
      <c r="D29" s="332"/>
      <c r="E29" s="332"/>
      <c r="F29" s="288">
        <v>1453915466.27</v>
      </c>
      <c r="G29" s="293">
        <v>1429671936.8900001</v>
      </c>
    </row>
    <row r="30" spans="1:7" x14ac:dyDescent="0.2">
      <c r="B30" s="257"/>
      <c r="C30" s="332" t="s">
        <v>169</v>
      </c>
      <c r="D30" s="332"/>
      <c r="E30" s="332"/>
      <c r="F30" s="288">
        <v>565616822.07000005</v>
      </c>
      <c r="G30" s="293">
        <v>262627044.03</v>
      </c>
    </row>
    <row r="31" spans="1:7" x14ac:dyDescent="0.2">
      <c r="B31" s="257"/>
      <c r="C31" s="332" t="s">
        <v>170</v>
      </c>
      <c r="D31" s="332"/>
      <c r="E31" s="332"/>
      <c r="F31" s="288">
        <v>1306818824.77</v>
      </c>
      <c r="G31" s="293">
        <v>875505995.80999994</v>
      </c>
    </row>
    <row r="32" spans="1:7" x14ac:dyDescent="0.2">
      <c r="B32" s="333" t="s">
        <v>158</v>
      </c>
      <c r="C32" s="334"/>
      <c r="D32" s="334"/>
      <c r="E32" s="334"/>
      <c r="F32" s="292">
        <v>582910085.57000005</v>
      </c>
      <c r="G32" s="297">
        <v>424643607.94999999</v>
      </c>
    </row>
    <row r="33" spans="2:7" x14ac:dyDescent="0.2">
      <c r="B33" s="257"/>
      <c r="C33" s="332" t="s">
        <v>171</v>
      </c>
      <c r="D33" s="332"/>
      <c r="E33" s="332"/>
      <c r="F33" s="288">
        <v>0</v>
      </c>
      <c r="G33" s="293">
        <v>90000</v>
      </c>
    </row>
    <row r="34" spans="2:7" x14ac:dyDescent="0.2">
      <c r="B34" s="257"/>
      <c r="C34" s="332" t="s">
        <v>172</v>
      </c>
      <c r="D34" s="332"/>
      <c r="E34" s="332"/>
      <c r="F34" s="288">
        <v>20470551.260000002</v>
      </c>
      <c r="G34" s="293">
        <v>16100400.98</v>
      </c>
    </row>
    <row r="35" spans="2:7" x14ac:dyDescent="0.2">
      <c r="B35" s="257"/>
      <c r="C35" s="332" t="s">
        <v>173</v>
      </c>
      <c r="D35" s="332"/>
      <c r="E35" s="332"/>
      <c r="F35" s="288">
        <v>0</v>
      </c>
      <c r="G35" s="293">
        <v>0</v>
      </c>
    </row>
    <row r="36" spans="2:7" x14ac:dyDescent="0.2">
      <c r="B36" s="257"/>
      <c r="C36" s="332" t="s">
        <v>174</v>
      </c>
      <c r="D36" s="332"/>
      <c r="E36" s="332"/>
      <c r="F36" s="288">
        <v>51076840.579999998</v>
      </c>
      <c r="G36" s="293">
        <v>24173627.890000001</v>
      </c>
    </row>
    <row r="37" spans="2:7" x14ac:dyDescent="0.2">
      <c r="B37" s="257"/>
      <c r="C37" s="332" t="s">
        <v>175</v>
      </c>
      <c r="D37" s="332"/>
      <c r="E37" s="332"/>
      <c r="F37" s="288">
        <v>391362693.73000002</v>
      </c>
      <c r="G37" s="293">
        <v>384279579.07999998</v>
      </c>
    </row>
    <row r="38" spans="2:7" x14ac:dyDescent="0.2">
      <c r="B38" s="257"/>
      <c r="C38" s="332" t="s">
        <v>176</v>
      </c>
      <c r="D38" s="332"/>
      <c r="E38" s="332"/>
      <c r="F38" s="288">
        <v>120000000</v>
      </c>
      <c r="G38" s="293">
        <v>0</v>
      </c>
    </row>
    <row r="39" spans="2:7" x14ac:dyDescent="0.2">
      <c r="B39" s="257"/>
      <c r="C39" s="332" t="s">
        <v>177</v>
      </c>
      <c r="D39" s="332"/>
      <c r="E39" s="332"/>
      <c r="F39" s="288">
        <v>0</v>
      </c>
      <c r="G39" s="293">
        <v>0</v>
      </c>
    </row>
    <row r="40" spans="2:7" x14ac:dyDescent="0.2">
      <c r="B40" s="257"/>
      <c r="C40" s="332" t="s">
        <v>178</v>
      </c>
      <c r="D40" s="332"/>
      <c r="E40" s="332"/>
      <c r="F40" s="288">
        <v>0</v>
      </c>
      <c r="G40" s="293">
        <v>0</v>
      </c>
    </row>
    <row r="41" spans="2:7" x14ac:dyDescent="0.2">
      <c r="B41" s="257"/>
      <c r="C41" s="332" t="s">
        <v>179</v>
      </c>
      <c r="D41" s="332"/>
      <c r="E41" s="332"/>
      <c r="F41" s="288">
        <v>0</v>
      </c>
      <c r="G41" s="293">
        <v>0</v>
      </c>
    </row>
    <row r="42" spans="2:7" x14ac:dyDescent="0.2">
      <c r="B42" s="277"/>
      <c r="C42" s="276"/>
      <c r="D42" s="276"/>
      <c r="E42" s="276"/>
      <c r="F42" s="288"/>
      <c r="G42" s="259"/>
    </row>
    <row r="43" spans="2:7" x14ac:dyDescent="0.2">
      <c r="B43" s="277"/>
      <c r="C43" s="276"/>
      <c r="D43" s="276"/>
      <c r="E43" s="276"/>
      <c r="F43" s="258"/>
      <c r="G43" s="259"/>
    </row>
    <row r="44" spans="2:7" hidden="1" x14ac:dyDescent="0.2">
      <c r="B44" s="277"/>
      <c r="C44" s="276"/>
      <c r="D44" s="276"/>
      <c r="E44" s="276"/>
      <c r="F44" s="258"/>
      <c r="G44" s="259"/>
    </row>
    <row r="45" spans="2:7" ht="12" hidden="1" customHeight="1" x14ac:dyDescent="0.2">
      <c r="B45" s="335" t="s">
        <v>38</v>
      </c>
      <c r="C45" s="336"/>
      <c r="D45" s="336"/>
      <c r="E45" s="336"/>
      <c r="F45" s="336"/>
      <c r="G45" s="337"/>
    </row>
    <row r="46" spans="2:7" ht="12" hidden="1" customHeight="1" x14ac:dyDescent="0.2">
      <c r="B46" s="338" t="s">
        <v>146</v>
      </c>
      <c r="C46" s="339"/>
      <c r="D46" s="339"/>
      <c r="E46" s="339"/>
      <c r="F46" s="339"/>
      <c r="G46" s="340"/>
    </row>
    <row r="47" spans="2:7" ht="12" hidden="1" customHeight="1" x14ac:dyDescent="0.2">
      <c r="B47" s="341" t="s">
        <v>300</v>
      </c>
      <c r="C47" s="342"/>
      <c r="D47" s="342"/>
      <c r="E47" s="342"/>
      <c r="F47" s="342"/>
      <c r="G47" s="343"/>
    </row>
    <row r="48" spans="2:7" x14ac:dyDescent="0.2">
      <c r="B48" s="277"/>
      <c r="C48" s="276"/>
      <c r="D48" s="276"/>
      <c r="E48" s="276"/>
      <c r="F48" s="258"/>
      <c r="G48" s="259"/>
    </row>
    <row r="49" spans="2:7" x14ac:dyDescent="0.2">
      <c r="B49" s="333" t="s">
        <v>180</v>
      </c>
      <c r="C49" s="334"/>
      <c r="D49" s="334"/>
      <c r="E49" s="334"/>
      <c r="F49" s="292">
        <v>17525535.920000002</v>
      </c>
      <c r="G49" s="297">
        <v>8472562.9000000004</v>
      </c>
    </row>
    <row r="50" spans="2:7" x14ac:dyDescent="0.2">
      <c r="B50" s="257"/>
      <c r="C50" s="332" t="s">
        <v>181</v>
      </c>
      <c r="D50" s="332"/>
      <c r="E50" s="332"/>
      <c r="F50" s="288">
        <v>0</v>
      </c>
      <c r="G50" s="293">
        <v>0</v>
      </c>
    </row>
    <row r="51" spans="2:7" x14ac:dyDescent="0.2">
      <c r="B51" s="257"/>
      <c r="C51" s="332" t="s">
        <v>82</v>
      </c>
      <c r="D51" s="332"/>
      <c r="E51" s="332"/>
      <c r="F51" s="288">
        <v>0</v>
      </c>
      <c r="G51" s="293">
        <v>0</v>
      </c>
    </row>
    <row r="52" spans="2:7" x14ac:dyDescent="0.2">
      <c r="B52" s="257"/>
      <c r="C52" s="332" t="s">
        <v>182</v>
      </c>
      <c r="D52" s="332"/>
      <c r="E52" s="332"/>
      <c r="F52" s="288">
        <v>17525535.920000002</v>
      </c>
      <c r="G52" s="293">
        <v>8472562.9000000004</v>
      </c>
    </row>
    <row r="53" spans="2:7" x14ac:dyDescent="0.2">
      <c r="B53" s="333" t="s">
        <v>183</v>
      </c>
      <c r="C53" s="334"/>
      <c r="D53" s="334"/>
      <c r="E53" s="334"/>
      <c r="F53" s="292">
        <v>183840945.47</v>
      </c>
      <c r="G53" s="297">
        <v>130258699.11</v>
      </c>
    </row>
    <row r="54" spans="2:7" x14ac:dyDescent="0.2">
      <c r="B54" s="260"/>
      <c r="C54" s="330" t="s">
        <v>184</v>
      </c>
      <c r="D54" s="330"/>
      <c r="E54" s="330"/>
      <c r="F54" s="288">
        <v>153680945.47</v>
      </c>
      <c r="G54" s="293">
        <v>130258699.11</v>
      </c>
    </row>
    <row r="55" spans="2:7" x14ac:dyDescent="0.2">
      <c r="B55" s="260"/>
      <c r="C55" s="330" t="s">
        <v>185</v>
      </c>
      <c r="D55" s="330"/>
      <c r="E55" s="330"/>
      <c r="F55" s="288">
        <v>30160000</v>
      </c>
      <c r="G55" s="293">
        <v>0</v>
      </c>
    </row>
    <row r="56" spans="2:7" x14ac:dyDescent="0.2">
      <c r="B56" s="260"/>
      <c r="C56" s="330" t="s">
        <v>186</v>
      </c>
      <c r="D56" s="330"/>
      <c r="E56" s="330"/>
      <c r="F56" s="288">
        <v>0</v>
      </c>
      <c r="G56" s="293">
        <v>0</v>
      </c>
    </row>
    <row r="57" spans="2:7" x14ac:dyDescent="0.2">
      <c r="B57" s="260"/>
      <c r="C57" s="330" t="s">
        <v>187</v>
      </c>
      <c r="D57" s="330"/>
      <c r="E57" s="330"/>
      <c r="F57" s="288">
        <v>0</v>
      </c>
      <c r="G57" s="293">
        <v>0</v>
      </c>
    </row>
    <row r="58" spans="2:7" x14ac:dyDescent="0.2">
      <c r="B58" s="260"/>
      <c r="C58" s="330" t="s">
        <v>188</v>
      </c>
      <c r="D58" s="330"/>
      <c r="E58" s="330"/>
      <c r="F58" s="288">
        <v>0</v>
      </c>
      <c r="G58" s="293">
        <v>0</v>
      </c>
    </row>
    <row r="59" spans="2:7" x14ac:dyDescent="0.2">
      <c r="B59" s="328" t="s">
        <v>189</v>
      </c>
      <c r="C59" s="329"/>
      <c r="D59" s="329"/>
      <c r="E59" s="329"/>
      <c r="F59" s="290">
        <v>90140721.430000007</v>
      </c>
      <c r="G59" s="297">
        <v>45795644.149999999</v>
      </c>
    </row>
    <row r="60" spans="2:7" x14ac:dyDescent="0.2">
      <c r="B60" s="260"/>
      <c r="C60" s="330" t="s">
        <v>190</v>
      </c>
      <c r="D60" s="330"/>
      <c r="E60" s="330"/>
      <c r="F60" s="288">
        <v>90140721.430000007</v>
      </c>
      <c r="G60" s="293">
        <v>45104011.149999999</v>
      </c>
    </row>
    <row r="61" spans="2:7" x14ac:dyDescent="0.2">
      <c r="B61" s="260"/>
      <c r="C61" s="330" t="s">
        <v>191</v>
      </c>
      <c r="D61" s="330"/>
      <c r="E61" s="330"/>
      <c r="F61" s="288">
        <v>0</v>
      </c>
      <c r="G61" s="293">
        <v>0</v>
      </c>
    </row>
    <row r="62" spans="2:7" x14ac:dyDescent="0.2">
      <c r="B62" s="260"/>
      <c r="C62" s="330" t="s">
        <v>192</v>
      </c>
      <c r="D62" s="330"/>
      <c r="E62" s="330"/>
      <c r="F62" s="288">
        <v>0</v>
      </c>
      <c r="G62" s="293">
        <v>0</v>
      </c>
    </row>
    <row r="63" spans="2:7" ht="28.5" customHeight="1" x14ac:dyDescent="0.2">
      <c r="B63" s="260"/>
      <c r="C63" s="330" t="s">
        <v>193</v>
      </c>
      <c r="D63" s="330"/>
      <c r="E63" s="330"/>
      <c r="F63" s="288">
        <v>0</v>
      </c>
      <c r="G63" s="293">
        <v>0</v>
      </c>
    </row>
    <row r="64" spans="2:7" x14ac:dyDescent="0.2">
      <c r="B64" s="260"/>
      <c r="C64" s="330" t="s">
        <v>194</v>
      </c>
      <c r="D64" s="330"/>
      <c r="E64" s="330"/>
      <c r="F64" s="288">
        <v>0</v>
      </c>
      <c r="G64" s="293">
        <v>0</v>
      </c>
    </row>
    <row r="65" spans="2:7" x14ac:dyDescent="0.2">
      <c r="B65" s="260"/>
      <c r="C65" s="330" t="s">
        <v>195</v>
      </c>
      <c r="D65" s="330"/>
      <c r="E65" s="330"/>
      <c r="F65" s="288">
        <v>0</v>
      </c>
      <c r="G65" s="293">
        <v>691633</v>
      </c>
    </row>
    <row r="66" spans="2:7" x14ac:dyDescent="0.2">
      <c r="B66" s="328" t="s">
        <v>196</v>
      </c>
      <c r="C66" s="329"/>
      <c r="D66" s="329"/>
      <c r="E66" s="329"/>
      <c r="F66" s="290">
        <v>1860924</v>
      </c>
      <c r="G66" s="297">
        <v>496165.45</v>
      </c>
    </row>
    <row r="67" spans="2:7" x14ac:dyDescent="0.2">
      <c r="B67" s="260"/>
      <c r="C67" s="330" t="s">
        <v>197</v>
      </c>
      <c r="D67" s="330"/>
      <c r="E67" s="330"/>
      <c r="F67" s="288">
        <v>1860924</v>
      </c>
      <c r="G67" s="293">
        <v>496165.45</v>
      </c>
    </row>
    <row r="68" spans="2:7" x14ac:dyDescent="0.2">
      <c r="B68" s="331"/>
      <c r="C68" s="332"/>
      <c r="D68" s="332"/>
      <c r="E68" s="332"/>
      <c r="F68" s="288"/>
      <c r="G68" s="293"/>
    </row>
    <row r="69" spans="2:7" x14ac:dyDescent="0.2">
      <c r="B69" s="326" t="s">
        <v>198</v>
      </c>
      <c r="C69" s="327"/>
      <c r="D69" s="327"/>
      <c r="E69" s="327"/>
      <c r="F69" s="298">
        <v>4202629325.5</v>
      </c>
      <c r="G69" s="299">
        <v>3177471656.29</v>
      </c>
    </row>
    <row r="70" spans="2:7" x14ac:dyDescent="0.2">
      <c r="B70" s="257"/>
      <c r="C70" s="255"/>
      <c r="D70" s="255"/>
      <c r="E70" s="255"/>
      <c r="F70" s="288"/>
      <c r="G70" s="293"/>
    </row>
    <row r="71" spans="2:7" x14ac:dyDescent="0.2">
      <c r="B71" s="326" t="s">
        <v>199</v>
      </c>
      <c r="C71" s="327"/>
      <c r="D71" s="327"/>
      <c r="E71" s="327"/>
      <c r="F71" s="298">
        <v>1306270021.7199993</v>
      </c>
      <c r="G71" s="299">
        <v>1381694842.9300013</v>
      </c>
    </row>
    <row r="72" spans="2:7" x14ac:dyDescent="0.2">
      <c r="B72" s="257"/>
      <c r="C72" s="255"/>
      <c r="D72" s="255"/>
      <c r="E72" s="255"/>
      <c r="F72" s="255"/>
      <c r="G72" s="261"/>
    </row>
    <row r="73" spans="2:7" x14ac:dyDescent="0.2">
      <c r="B73" s="262" t="s">
        <v>200</v>
      </c>
      <c r="C73" s="263"/>
      <c r="D73" s="263"/>
      <c r="E73" s="263"/>
      <c r="F73" s="263"/>
      <c r="G73" s="264"/>
    </row>
    <row r="74" spans="2:7" x14ac:dyDescent="0.2">
      <c r="B74" s="79" t="s">
        <v>305</v>
      </c>
      <c r="C74" s="79"/>
      <c r="D74" s="79"/>
      <c r="E74" s="79"/>
      <c r="F74" s="80"/>
      <c r="G74" s="79"/>
    </row>
    <row r="75" spans="2:7" x14ac:dyDescent="0.2">
      <c r="B75" s="79"/>
      <c r="C75" s="79"/>
      <c r="D75" s="79"/>
      <c r="E75" s="79"/>
      <c r="F75" s="80"/>
      <c r="G75" s="79"/>
    </row>
    <row r="78" spans="2:7" x14ac:dyDescent="0.2">
      <c r="G78" s="81"/>
    </row>
  </sheetData>
  <mergeCells count="63">
    <mergeCell ref="C13:E13"/>
    <mergeCell ref="B1:G1"/>
    <mergeCell ref="B2:G2"/>
    <mergeCell ref="B3:G3"/>
    <mergeCell ref="B5:E5"/>
    <mergeCell ref="B6:E6"/>
    <mergeCell ref="C7:E7"/>
    <mergeCell ref="C8:E8"/>
    <mergeCell ref="C9:E9"/>
    <mergeCell ref="C10:E10"/>
    <mergeCell ref="C11:E11"/>
    <mergeCell ref="C12:E12"/>
    <mergeCell ref="B27:E27"/>
    <mergeCell ref="C14:E14"/>
    <mergeCell ref="B15:E15"/>
    <mergeCell ref="C16:E16"/>
    <mergeCell ref="C17:E17"/>
    <mergeCell ref="B18:E18"/>
    <mergeCell ref="C19:E19"/>
    <mergeCell ref="C20:E20"/>
    <mergeCell ref="C21:E21"/>
    <mergeCell ref="C22:E22"/>
    <mergeCell ref="C23:E23"/>
    <mergeCell ref="B25:E25"/>
    <mergeCell ref="C39:E39"/>
    <mergeCell ref="B28:E28"/>
    <mergeCell ref="C29:E29"/>
    <mergeCell ref="C30:E30"/>
    <mergeCell ref="C31:E31"/>
    <mergeCell ref="B32:E32"/>
    <mergeCell ref="C33:E33"/>
    <mergeCell ref="C34:E34"/>
    <mergeCell ref="C35:E35"/>
    <mergeCell ref="C36:E36"/>
    <mergeCell ref="C37:E37"/>
    <mergeCell ref="C38:E38"/>
    <mergeCell ref="C58:E58"/>
    <mergeCell ref="C40:E40"/>
    <mergeCell ref="C41:E41"/>
    <mergeCell ref="B49:E49"/>
    <mergeCell ref="C50:E50"/>
    <mergeCell ref="C51:E51"/>
    <mergeCell ref="C52:E52"/>
    <mergeCell ref="B53:E53"/>
    <mergeCell ref="C54:E54"/>
    <mergeCell ref="C55:E55"/>
    <mergeCell ref="C56:E56"/>
    <mergeCell ref="C57:E57"/>
    <mergeCell ref="B45:G45"/>
    <mergeCell ref="B46:G46"/>
    <mergeCell ref="B47:G47"/>
    <mergeCell ref="B71:E71"/>
    <mergeCell ref="B59:E59"/>
    <mergeCell ref="C60:E60"/>
    <mergeCell ref="C61:E61"/>
    <mergeCell ref="C62:E62"/>
    <mergeCell ref="C63:E63"/>
    <mergeCell ref="C64:E64"/>
    <mergeCell ref="C65:E65"/>
    <mergeCell ref="B66:E66"/>
    <mergeCell ref="C67:E67"/>
    <mergeCell ref="B68:E68"/>
    <mergeCell ref="B69:E69"/>
  </mergeCells>
  <pageMargins left="0.25" right="0.25" top="0.75" bottom="0.75" header="0.3" footer="0.3"/>
  <pageSetup scale="8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3"/>
  <sheetViews>
    <sheetView showGridLines="0" zoomScale="80" zoomScaleNormal="80" workbookViewId="0">
      <selection activeCell="C37" sqref="C37"/>
    </sheetView>
  </sheetViews>
  <sheetFormatPr baseColWidth="10" defaultColWidth="0" defaultRowHeight="15" zeroHeight="1" x14ac:dyDescent="0.25"/>
  <cols>
    <col min="1" max="1" width="3.42578125" style="117" customWidth="1"/>
    <col min="2" max="2" width="11.42578125" style="117" customWidth="1"/>
    <col min="3" max="3" width="76" style="117" customWidth="1"/>
    <col min="4" max="4" width="21.5703125" style="117" customWidth="1"/>
    <col min="5" max="5" width="24.7109375" style="117" customWidth="1"/>
    <col min="6" max="6" width="22.28515625" style="117" customWidth="1"/>
    <col min="7" max="7" width="21" style="117" customWidth="1"/>
    <col min="8" max="8" width="22.85546875" style="117" customWidth="1"/>
    <col min="9" max="9" width="0" style="117" hidden="1"/>
    <col min="10" max="13" width="11.42578125" style="117" hidden="1"/>
    <col min="14" max="18" width="0" style="117" hidden="1"/>
    <col min="19" max="16383" width="11.42578125" style="117" hidden="1"/>
    <col min="16384" max="16384" width="0" style="117" hidden="1"/>
  </cols>
  <sheetData>
    <row r="1" spans="1:8" ht="21.75" customHeight="1" x14ac:dyDescent="0.25"/>
    <row r="2" spans="1:8" ht="18.75" customHeight="1" x14ac:dyDescent="0.25">
      <c r="B2" s="354" t="s">
        <v>38</v>
      </c>
      <c r="C2" s="355"/>
      <c r="D2" s="355"/>
      <c r="E2" s="355"/>
      <c r="F2" s="355"/>
      <c r="G2" s="355"/>
      <c r="H2" s="356"/>
    </row>
    <row r="3" spans="1:8" ht="18.75" customHeight="1" x14ac:dyDescent="0.25">
      <c r="B3" s="357" t="s">
        <v>237</v>
      </c>
      <c r="C3" s="358"/>
      <c r="D3" s="358"/>
      <c r="E3" s="358"/>
      <c r="F3" s="358"/>
      <c r="G3" s="358"/>
      <c r="H3" s="359"/>
    </row>
    <row r="4" spans="1:8" ht="18.75" customHeight="1" x14ac:dyDescent="0.25">
      <c r="A4" s="118"/>
      <c r="B4" s="360" t="s">
        <v>304</v>
      </c>
      <c r="C4" s="361"/>
      <c r="D4" s="361"/>
      <c r="E4" s="361"/>
      <c r="F4" s="361"/>
      <c r="G4" s="361"/>
      <c r="H4" s="362"/>
    </row>
    <row r="5" spans="1:8" ht="63" x14ac:dyDescent="0.25">
      <c r="A5" s="118"/>
      <c r="B5" s="363" t="s">
        <v>202</v>
      </c>
      <c r="C5" s="364"/>
      <c r="D5" s="119" t="s">
        <v>80</v>
      </c>
      <c r="E5" s="119" t="s">
        <v>238</v>
      </c>
      <c r="F5" s="119" t="s">
        <v>239</v>
      </c>
      <c r="G5" s="119" t="s">
        <v>240</v>
      </c>
      <c r="H5" s="119" t="s">
        <v>241</v>
      </c>
    </row>
    <row r="6" spans="1:8" ht="15.75" x14ac:dyDescent="0.25">
      <c r="A6" s="118"/>
      <c r="B6" s="230"/>
      <c r="C6" s="231"/>
      <c r="D6" s="232"/>
      <c r="E6" s="233"/>
      <c r="F6" s="234"/>
      <c r="G6" s="235"/>
      <c r="H6" s="236"/>
    </row>
    <row r="7" spans="1:8" ht="15" customHeight="1" x14ac:dyDescent="0.25">
      <c r="A7" s="118"/>
      <c r="B7" s="365" t="s">
        <v>90</v>
      </c>
      <c r="C7" s="366"/>
      <c r="D7" s="237">
        <v>0</v>
      </c>
      <c r="E7" s="238">
        <v>-222291985.87</v>
      </c>
      <c r="F7" s="265">
        <v>-31824.15</v>
      </c>
      <c r="G7" s="238">
        <v>0</v>
      </c>
      <c r="H7" s="239">
        <v>-222323810.02000001</v>
      </c>
    </row>
    <row r="8" spans="1:8" ht="15.75" x14ac:dyDescent="0.25">
      <c r="A8" s="118"/>
      <c r="B8" s="240"/>
      <c r="C8" s="241"/>
      <c r="D8" s="242"/>
      <c r="E8" s="242"/>
      <c r="F8" s="242"/>
      <c r="G8" s="242"/>
      <c r="H8" s="242"/>
    </row>
    <row r="9" spans="1:8" ht="15.75" customHeight="1" x14ac:dyDescent="0.25">
      <c r="A9" s="118"/>
      <c r="B9" s="352" t="s">
        <v>244</v>
      </c>
      <c r="C9" s="353"/>
      <c r="D9" s="243">
        <v>0</v>
      </c>
      <c r="E9" s="243">
        <v>0</v>
      </c>
      <c r="F9" s="243">
        <v>0</v>
      </c>
      <c r="G9" s="243">
        <v>0</v>
      </c>
      <c r="H9" s="243">
        <v>0</v>
      </c>
    </row>
    <row r="10" spans="1:8" ht="15.75" customHeight="1" x14ac:dyDescent="0.25">
      <c r="A10" s="118"/>
      <c r="B10" s="348" t="s">
        <v>242</v>
      </c>
      <c r="C10" s="349"/>
      <c r="D10" s="244">
        <v>0</v>
      </c>
      <c r="E10" s="244">
        <v>0</v>
      </c>
      <c r="F10" s="244">
        <v>0</v>
      </c>
      <c r="G10" s="244">
        <v>0</v>
      </c>
      <c r="H10" s="242">
        <v>0</v>
      </c>
    </row>
    <row r="11" spans="1:8" ht="15.75" customHeight="1" x14ac:dyDescent="0.25">
      <c r="A11" s="118"/>
      <c r="B11" s="348" t="s">
        <v>83</v>
      </c>
      <c r="C11" s="349"/>
      <c r="D11" s="244">
        <v>0</v>
      </c>
      <c r="E11" s="244">
        <v>0</v>
      </c>
      <c r="F11" s="244">
        <v>0</v>
      </c>
      <c r="G11" s="244">
        <v>0</v>
      </c>
      <c r="H11" s="242">
        <v>0</v>
      </c>
    </row>
    <row r="12" spans="1:8" ht="15.75" customHeight="1" x14ac:dyDescent="0.25">
      <c r="A12" s="118"/>
      <c r="B12" s="348" t="s">
        <v>234</v>
      </c>
      <c r="C12" s="349"/>
      <c r="D12" s="244">
        <v>0</v>
      </c>
      <c r="E12" s="244">
        <v>0</v>
      </c>
      <c r="F12" s="244">
        <v>0</v>
      </c>
      <c r="G12" s="244">
        <v>0</v>
      </c>
      <c r="H12" s="242">
        <v>0</v>
      </c>
    </row>
    <row r="13" spans="1:8" ht="15.75" x14ac:dyDescent="0.25">
      <c r="A13" s="118"/>
      <c r="B13" s="240"/>
      <c r="C13" s="241"/>
      <c r="D13" s="245"/>
      <c r="E13" s="245"/>
      <c r="F13" s="245"/>
      <c r="G13" s="242"/>
      <c r="H13" s="242"/>
    </row>
    <row r="14" spans="1:8" ht="30" customHeight="1" x14ac:dyDescent="0.25">
      <c r="A14" s="118"/>
      <c r="B14" s="352" t="s">
        <v>245</v>
      </c>
      <c r="C14" s="353"/>
      <c r="D14" s="243">
        <v>0</v>
      </c>
      <c r="E14" s="243">
        <v>9783391872.5599995</v>
      </c>
      <c r="F14" s="243">
        <v>1176136132.98</v>
      </c>
      <c r="G14" s="246"/>
      <c r="H14" s="243">
        <v>10959528005.539999</v>
      </c>
    </row>
    <row r="15" spans="1:8" ht="15.75" customHeight="1" x14ac:dyDescent="0.25">
      <c r="A15" s="118"/>
      <c r="B15" s="348" t="s">
        <v>199</v>
      </c>
      <c r="C15" s="349"/>
      <c r="D15" s="245">
        <v>0</v>
      </c>
      <c r="E15" s="245">
        <v>0</v>
      </c>
      <c r="F15" s="244">
        <v>1176136132.98</v>
      </c>
      <c r="G15" s="244">
        <v>0</v>
      </c>
      <c r="H15" s="242">
        <v>1176136132.98</v>
      </c>
    </row>
    <row r="16" spans="1:8" ht="15.75" customHeight="1" x14ac:dyDescent="0.25">
      <c r="A16" s="118"/>
      <c r="B16" s="348" t="s">
        <v>87</v>
      </c>
      <c r="C16" s="349"/>
      <c r="D16" s="245">
        <v>0</v>
      </c>
      <c r="E16" s="244">
        <v>9783391872.5599995</v>
      </c>
      <c r="F16" s="245">
        <v>0</v>
      </c>
      <c r="G16" s="244">
        <v>0</v>
      </c>
      <c r="H16" s="242">
        <v>9783391872.5599995</v>
      </c>
    </row>
    <row r="17" spans="1:8" ht="15.75" x14ac:dyDescent="0.25">
      <c r="A17" s="118"/>
      <c r="B17" s="348" t="s">
        <v>243</v>
      </c>
      <c r="C17" s="349"/>
      <c r="D17" s="245">
        <v>0</v>
      </c>
      <c r="E17" s="244">
        <v>0</v>
      </c>
      <c r="F17" s="245">
        <v>0</v>
      </c>
      <c r="G17" s="244">
        <v>0</v>
      </c>
      <c r="H17" s="242">
        <v>0</v>
      </c>
    </row>
    <row r="18" spans="1:8" ht="15.75" x14ac:dyDescent="0.25">
      <c r="A18" s="118"/>
      <c r="B18" s="348" t="s">
        <v>89</v>
      </c>
      <c r="C18" s="349"/>
      <c r="D18" s="245">
        <v>0</v>
      </c>
      <c r="E18" s="244">
        <v>0</v>
      </c>
      <c r="F18" s="245">
        <v>0</v>
      </c>
      <c r="G18" s="244">
        <v>0</v>
      </c>
      <c r="H18" s="242">
        <v>0</v>
      </c>
    </row>
    <row r="19" spans="1:8" ht="15.75" x14ac:dyDescent="0.25">
      <c r="A19" s="118"/>
      <c r="B19" s="240"/>
      <c r="C19" s="241"/>
      <c r="D19" s="245"/>
      <c r="E19" s="242"/>
      <c r="F19" s="245"/>
      <c r="G19" s="245"/>
      <c r="H19" s="245"/>
    </row>
    <row r="20" spans="1:8" ht="15.75" x14ac:dyDescent="0.25">
      <c r="A20" s="118"/>
      <c r="B20" s="350" t="s">
        <v>246</v>
      </c>
      <c r="C20" s="351"/>
      <c r="D20" s="243">
        <v>0</v>
      </c>
      <c r="E20" s="243">
        <v>9561099886.6899986</v>
      </c>
      <c r="F20" s="243">
        <v>1176136132.98</v>
      </c>
      <c r="G20" s="243">
        <v>0</v>
      </c>
      <c r="H20" s="243">
        <v>10737236019.669998</v>
      </c>
    </row>
    <row r="21" spans="1:8" ht="15.75" x14ac:dyDescent="0.25">
      <c r="A21" s="118"/>
      <c r="B21" s="247"/>
      <c r="C21" s="248"/>
      <c r="D21" s="242"/>
      <c r="E21" s="245"/>
      <c r="F21" s="245"/>
      <c r="G21" s="242"/>
      <c r="H21" s="242"/>
    </row>
    <row r="22" spans="1:8" ht="23.45" customHeight="1" x14ac:dyDescent="0.25">
      <c r="A22" s="118"/>
      <c r="B22" s="352" t="s">
        <v>247</v>
      </c>
      <c r="C22" s="353"/>
      <c r="D22" s="243">
        <v>0</v>
      </c>
      <c r="E22" s="243">
        <v>0</v>
      </c>
      <c r="F22" s="243">
        <v>0</v>
      </c>
      <c r="G22" s="243">
        <v>0</v>
      </c>
      <c r="H22" s="243">
        <v>0</v>
      </c>
    </row>
    <row r="23" spans="1:8" ht="15.75" customHeight="1" x14ac:dyDescent="0.25">
      <c r="A23" s="118"/>
      <c r="B23" s="348" t="s">
        <v>82</v>
      </c>
      <c r="C23" s="349"/>
      <c r="D23" s="244">
        <v>0</v>
      </c>
      <c r="E23" s="244">
        <v>0</v>
      </c>
      <c r="F23" s="244">
        <v>0</v>
      </c>
      <c r="G23" s="244">
        <v>0</v>
      </c>
      <c r="H23" s="242">
        <v>0</v>
      </c>
    </row>
    <row r="24" spans="1:8" ht="15.75" customHeight="1" x14ac:dyDescent="0.25">
      <c r="A24" s="118"/>
      <c r="B24" s="348" t="s">
        <v>83</v>
      </c>
      <c r="C24" s="349"/>
      <c r="D24" s="244">
        <v>0</v>
      </c>
      <c r="E24" s="244">
        <v>0</v>
      </c>
      <c r="F24" s="244">
        <v>0</v>
      </c>
      <c r="G24" s="244">
        <v>0</v>
      </c>
      <c r="H24" s="242">
        <v>0</v>
      </c>
    </row>
    <row r="25" spans="1:8" ht="15.75" customHeight="1" x14ac:dyDescent="0.25">
      <c r="A25" s="118"/>
      <c r="B25" s="348" t="s">
        <v>234</v>
      </c>
      <c r="C25" s="349"/>
      <c r="D25" s="244">
        <v>0</v>
      </c>
      <c r="E25" s="244">
        <v>0</v>
      </c>
      <c r="F25" s="244">
        <v>0</v>
      </c>
      <c r="G25" s="244">
        <v>0</v>
      </c>
      <c r="H25" s="242">
        <v>0</v>
      </c>
    </row>
    <row r="26" spans="1:8" ht="15.75" x14ac:dyDescent="0.25">
      <c r="A26" s="118"/>
      <c r="B26" s="240"/>
      <c r="C26" s="241"/>
      <c r="D26" s="242"/>
      <c r="E26" s="245"/>
      <c r="F26" s="245"/>
      <c r="G26" s="242"/>
      <c r="H26" s="242"/>
    </row>
    <row r="27" spans="1:8" ht="15.75" customHeight="1" x14ac:dyDescent="0.25">
      <c r="A27" s="118"/>
      <c r="B27" s="352" t="s">
        <v>245</v>
      </c>
      <c r="C27" s="353"/>
      <c r="D27" s="243">
        <v>0</v>
      </c>
      <c r="E27" s="243">
        <v>2389535744.4700003</v>
      </c>
      <c r="F27" s="243">
        <v>130133888.73999929</v>
      </c>
      <c r="G27" s="243">
        <v>0</v>
      </c>
      <c r="H27" s="243">
        <v>2519669633.2099996</v>
      </c>
    </row>
    <row r="28" spans="1:8" ht="15.75" customHeight="1" x14ac:dyDescent="0.25">
      <c r="A28" s="118"/>
      <c r="B28" s="348" t="s">
        <v>199</v>
      </c>
      <c r="C28" s="349"/>
      <c r="D28" s="245">
        <v>0</v>
      </c>
      <c r="E28" s="245">
        <v>0</v>
      </c>
      <c r="F28" s="244">
        <v>1306270021.7199993</v>
      </c>
      <c r="G28" s="244">
        <v>0</v>
      </c>
      <c r="H28" s="242">
        <v>1306270021.7199993</v>
      </c>
    </row>
    <row r="29" spans="1:8" ht="15.75" customHeight="1" x14ac:dyDescent="0.25">
      <c r="A29" s="118"/>
      <c r="B29" s="348" t="s">
        <v>87</v>
      </c>
      <c r="C29" s="349"/>
      <c r="D29" s="245">
        <v>0</v>
      </c>
      <c r="E29" s="244">
        <v>1119324584.47</v>
      </c>
      <c r="F29" s="244">
        <v>-1176136132.98</v>
      </c>
      <c r="G29" s="244">
        <v>0</v>
      </c>
      <c r="H29" s="242">
        <v>-56811548.50999999</v>
      </c>
    </row>
    <row r="30" spans="1:8" ht="15.75" x14ac:dyDescent="0.25">
      <c r="A30" s="118"/>
      <c r="B30" s="348" t="s">
        <v>243</v>
      </c>
      <c r="C30" s="349"/>
      <c r="D30" s="245">
        <v>0</v>
      </c>
      <c r="E30" s="244">
        <v>1270211160</v>
      </c>
      <c r="F30" s="245">
        <v>0</v>
      </c>
      <c r="G30" s="244">
        <v>0</v>
      </c>
      <c r="H30" s="242">
        <v>1270211160</v>
      </c>
    </row>
    <row r="31" spans="1:8" ht="15.75" x14ac:dyDescent="0.25">
      <c r="A31" s="118"/>
      <c r="B31" s="348" t="s">
        <v>89</v>
      </c>
      <c r="C31" s="349"/>
      <c r="D31" s="245">
        <v>0</v>
      </c>
      <c r="E31" s="244">
        <v>0</v>
      </c>
      <c r="F31" s="245">
        <v>0</v>
      </c>
      <c r="G31" s="244">
        <v>0</v>
      </c>
      <c r="H31" s="242">
        <v>0</v>
      </c>
    </row>
    <row r="32" spans="1:8" ht="15.75" x14ac:dyDescent="0.25">
      <c r="A32" s="118"/>
      <c r="B32" s="240"/>
      <c r="C32" s="241"/>
      <c r="D32" s="245"/>
      <c r="E32" s="242"/>
      <c r="F32" s="245"/>
      <c r="G32" s="245"/>
      <c r="H32" s="245"/>
    </row>
    <row r="33" spans="1:8" ht="15.75" x14ac:dyDescent="0.25">
      <c r="A33" s="118"/>
      <c r="B33" s="346" t="s">
        <v>248</v>
      </c>
      <c r="C33" s="347"/>
      <c r="D33" s="249">
        <v>0</v>
      </c>
      <c r="E33" s="249">
        <v>11950635631.16</v>
      </c>
      <c r="F33" s="249">
        <v>1306238197.5699992</v>
      </c>
      <c r="G33" s="249">
        <v>0</v>
      </c>
      <c r="H33" s="249">
        <v>13256873828.73</v>
      </c>
    </row>
    <row r="34" spans="1:8" x14ac:dyDescent="0.25">
      <c r="B34" s="305" t="s">
        <v>305</v>
      </c>
    </row>
    <row r="35" spans="1:8" x14ac:dyDescent="0.25"/>
    <row r="36" spans="1:8" x14ac:dyDescent="0.25"/>
    <row r="37" spans="1:8" x14ac:dyDescent="0.25"/>
    <row r="38" spans="1:8" x14ac:dyDescent="0.25"/>
    <row r="39" spans="1:8" x14ac:dyDescent="0.25"/>
    <row r="40" spans="1:8" x14ac:dyDescent="0.25"/>
    <row r="41" spans="1:8" x14ac:dyDescent="0.25"/>
    <row r="42" spans="1:8" x14ac:dyDescent="0.25"/>
    <row r="43" spans="1:8" x14ac:dyDescent="0.25"/>
    <row r="44" spans="1:8" x14ac:dyDescent="0.25"/>
    <row r="45" spans="1:8" x14ac:dyDescent="0.25"/>
    <row r="46" spans="1:8" x14ac:dyDescent="0.25"/>
    <row r="47" spans="1:8" x14ac:dyDescent="0.25"/>
    <row r="48" spans="1: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</sheetData>
  <mergeCells count="25">
    <mergeCell ref="B16:C16"/>
    <mergeCell ref="B2:H2"/>
    <mergeCell ref="B3:H3"/>
    <mergeCell ref="B4:H4"/>
    <mergeCell ref="B5:C5"/>
    <mergeCell ref="B7:C7"/>
    <mergeCell ref="B9:C9"/>
    <mergeCell ref="B10:C10"/>
    <mergeCell ref="B11:C11"/>
    <mergeCell ref="B12:C12"/>
    <mergeCell ref="B14:C14"/>
    <mergeCell ref="B15:C15"/>
    <mergeCell ref="B33:C33"/>
    <mergeCell ref="B31:C31"/>
    <mergeCell ref="B17:C17"/>
    <mergeCell ref="B18:C18"/>
    <mergeCell ref="B20:C20"/>
    <mergeCell ref="B22:C22"/>
    <mergeCell ref="B23:C23"/>
    <mergeCell ref="B24:C24"/>
    <mergeCell ref="B25:C25"/>
    <mergeCell ref="B27:C27"/>
    <mergeCell ref="B28:C28"/>
    <mergeCell ref="B29:C29"/>
    <mergeCell ref="B30:C30"/>
  </mergeCells>
  <pageMargins left="0.25" right="0.25" top="0.75" bottom="0.75" header="0.3" footer="0.3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88"/>
  <sheetViews>
    <sheetView showGridLines="0" tabSelected="1" topLeftCell="A40" workbookViewId="0">
      <selection activeCell="B55" sqref="B55"/>
    </sheetView>
  </sheetViews>
  <sheetFormatPr baseColWidth="10" defaultColWidth="11.42578125" defaultRowHeight="15.75" x14ac:dyDescent="0.25"/>
  <cols>
    <col min="1" max="1" width="2.85546875" style="101" customWidth="1"/>
    <col min="2" max="2" width="78.28515625" style="101" customWidth="1"/>
    <col min="3" max="3" width="20.5703125" style="101" customWidth="1"/>
    <col min="4" max="4" width="18.5703125" style="101" bestFit="1" customWidth="1"/>
    <col min="5" max="5" width="2.85546875" style="101" customWidth="1"/>
    <col min="6" max="16384" width="11.42578125" style="101"/>
  </cols>
  <sheetData>
    <row r="1" spans="2:4" x14ac:dyDescent="0.25">
      <c r="B1" s="317" t="s">
        <v>38</v>
      </c>
      <c r="C1" s="318"/>
      <c r="D1" s="319"/>
    </row>
    <row r="2" spans="2:4" x14ac:dyDescent="0.25">
      <c r="B2" s="370" t="s">
        <v>230</v>
      </c>
      <c r="C2" s="371"/>
      <c r="D2" s="372"/>
    </row>
    <row r="3" spans="2:4" x14ac:dyDescent="0.25">
      <c r="B3" s="367" t="s">
        <v>302</v>
      </c>
      <c r="C3" s="368"/>
      <c r="D3" s="369"/>
    </row>
    <row r="4" spans="2:4" ht="16.899999999999999" customHeight="1" x14ac:dyDescent="0.25">
      <c r="B4" s="102"/>
      <c r="C4" s="103" t="s">
        <v>204</v>
      </c>
      <c r="D4" s="104" t="s">
        <v>209</v>
      </c>
    </row>
    <row r="5" spans="2:4" s="108" customFormat="1" ht="16.899999999999999" customHeight="1" x14ac:dyDescent="0.2">
      <c r="B5" s="105" t="s">
        <v>0</v>
      </c>
      <c r="C5" s="106">
        <v>116690816.46000001</v>
      </c>
      <c r="D5" s="107">
        <v>2809947049.75</v>
      </c>
    </row>
    <row r="6" spans="2:4" s="108" customFormat="1" ht="17.45" customHeight="1" x14ac:dyDescent="0.2">
      <c r="B6" s="109" t="s">
        <v>41</v>
      </c>
      <c r="C6" s="278">
        <v>26661895.030000001</v>
      </c>
      <c r="D6" s="279">
        <v>804622297.78000009</v>
      </c>
    </row>
    <row r="7" spans="2:4" s="108" customFormat="1" ht="13.15" customHeight="1" x14ac:dyDescent="0.2">
      <c r="B7" s="110" t="s">
        <v>43</v>
      </c>
      <c r="C7" s="266">
        <v>0</v>
      </c>
      <c r="D7" s="267">
        <v>784533573.48000014</v>
      </c>
    </row>
    <row r="8" spans="2:4" s="108" customFormat="1" ht="13.15" customHeight="1" x14ac:dyDescent="0.2">
      <c r="B8" s="110" t="s">
        <v>45</v>
      </c>
      <c r="C8" s="266">
        <v>0</v>
      </c>
      <c r="D8" s="267">
        <v>20088724.299999975</v>
      </c>
    </row>
    <row r="9" spans="2:4" s="108" customFormat="1" ht="13.15" customHeight="1" x14ac:dyDescent="0.2">
      <c r="B9" s="110" t="s">
        <v>47</v>
      </c>
      <c r="C9" s="266">
        <v>26661895.030000001</v>
      </c>
      <c r="D9" s="252">
        <v>0</v>
      </c>
    </row>
    <row r="10" spans="2:4" s="108" customFormat="1" ht="13.15" customHeight="1" x14ac:dyDescent="0.2">
      <c r="B10" s="110" t="s">
        <v>231</v>
      </c>
      <c r="C10" s="266">
        <v>0</v>
      </c>
      <c r="D10" s="252">
        <v>0</v>
      </c>
    </row>
    <row r="11" spans="2:4" s="108" customFormat="1" ht="13.15" customHeight="1" x14ac:dyDescent="0.2">
      <c r="B11" s="110" t="s">
        <v>51</v>
      </c>
      <c r="C11" s="266">
        <v>0</v>
      </c>
      <c r="D11" s="252">
        <v>0</v>
      </c>
    </row>
    <row r="12" spans="2:4" s="108" customFormat="1" ht="13.15" customHeight="1" x14ac:dyDescent="0.2">
      <c r="B12" s="110" t="s">
        <v>53</v>
      </c>
      <c r="C12" s="266">
        <v>0</v>
      </c>
      <c r="D12" s="252">
        <v>0</v>
      </c>
    </row>
    <row r="13" spans="2:4" s="108" customFormat="1" ht="13.15" customHeight="1" x14ac:dyDescent="0.2">
      <c r="B13" s="110" t="s">
        <v>232</v>
      </c>
      <c r="C13" s="266">
        <v>0</v>
      </c>
      <c r="D13" s="252">
        <v>0</v>
      </c>
    </row>
    <row r="14" spans="2:4" s="108" customFormat="1" ht="13.15" customHeight="1" x14ac:dyDescent="0.2">
      <c r="B14" s="111"/>
      <c r="C14" s="268"/>
      <c r="D14" s="269"/>
    </row>
    <row r="15" spans="2:4" s="108" customFormat="1" ht="13.15" customHeight="1" x14ac:dyDescent="0.2">
      <c r="B15" s="105" t="s">
        <v>60</v>
      </c>
      <c r="C15" s="112">
        <v>90028921.430000007</v>
      </c>
      <c r="D15" s="270">
        <v>2005324751.97</v>
      </c>
    </row>
    <row r="16" spans="2:4" s="108" customFormat="1" ht="13.15" customHeight="1" x14ac:dyDescent="0.2">
      <c r="B16" s="110" t="s">
        <v>62</v>
      </c>
      <c r="C16" s="266">
        <v>0</v>
      </c>
      <c r="D16" s="252">
        <v>131312074.30000001</v>
      </c>
    </row>
    <row r="17" spans="2:4" s="108" customFormat="1" ht="13.15" customHeight="1" x14ac:dyDescent="0.2">
      <c r="B17" s="110" t="s">
        <v>64</v>
      </c>
      <c r="C17" s="266">
        <v>0</v>
      </c>
      <c r="D17" s="252">
        <v>0</v>
      </c>
    </row>
    <row r="18" spans="2:4" s="108" customFormat="1" ht="13.15" customHeight="1" x14ac:dyDescent="0.2">
      <c r="B18" s="110" t="s">
        <v>66</v>
      </c>
      <c r="C18" s="266">
        <v>0</v>
      </c>
      <c r="D18" s="252">
        <v>1492706821.3400002</v>
      </c>
    </row>
    <row r="19" spans="2:4" s="108" customFormat="1" ht="13.15" customHeight="1" x14ac:dyDescent="0.2">
      <c r="B19" s="110" t="s">
        <v>68</v>
      </c>
      <c r="C19" s="266">
        <v>0</v>
      </c>
      <c r="D19" s="252">
        <v>307378691.05000001</v>
      </c>
    </row>
    <row r="20" spans="2:4" s="108" customFormat="1" ht="13.15" customHeight="1" x14ac:dyDescent="0.2">
      <c r="B20" s="110" t="s">
        <v>70</v>
      </c>
      <c r="C20" s="266">
        <v>0</v>
      </c>
      <c r="D20" s="252">
        <v>55429869.850000009</v>
      </c>
    </row>
    <row r="21" spans="2:4" s="108" customFormat="1" ht="13.15" customHeight="1" x14ac:dyDescent="0.2">
      <c r="B21" s="110" t="s">
        <v>72</v>
      </c>
      <c r="C21" s="266">
        <v>90028921.430000007</v>
      </c>
      <c r="D21" s="252">
        <v>0</v>
      </c>
    </row>
    <row r="22" spans="2:4" s="108" customFormat="1" ht="13.15" customHeight="1" x14ac:dyDescent="0.2">
      <c r="B22" s="110" t="s">
        <v>74</v>
      </c>
      <c r="C22" s="266">
        <v>0</v>
      </c>
      <c r="D22" s="252">
        <v>18497295.43</v>
      </c>
    </row>
    <row r="23" spans="2:4" s="108" customFormat="1" ht="13.15" customHeight="1" x14ac:dyDescent="0.2">
      <c r="B23" s="110" t="s">
        <v>76</v>
      </c>
      <c r="C23" s="266">
        <v>0</v>
      </c>
      <c r="D23" s="252">
        <v>0</v>
      </c>
    </row>
    <row r="24" spans="2:4" s="108" customFormat="1" ht="13.15" customHeight="1" x14ac:dyDescent="0.2">
      <c r="B24" s="110" t="s">
        <v>77</v>
      </c>
      <c r="C24" s="266">
        <v>0</v>
      </c>
      <c r="D24" s="252">
        <v>0</v>
      </c>
    </row>
    <row r="25" spans="2:4" s="108" customFormat="1" ht="5.45" customHeight="1" x14ac:dyDescent="0.2">
      <c r="B25" s="111"/>
      <c r="C25" s="268"/>
      <c r="D25" s="269"/>
    </row>
    <row r="26" spans="2:4" s="108" customFormat="1" ht="21" customHeight="1" x14ac:dyDescent="0.2">
      <c r="B26" s="105" t="s">
        <v>10</v>
      </c>
      <c r="C26" s="112">
        <v>349659350.30999988</v>
      </c>
      <c r="D26" s="270">
        <v>176040926.07999998</v>
      </c>
    </row>
    <row r="27" spans="2:4" s="108" customFormat="1" ht="15.6" customHeight="1" x14ac:dyDescent="0.2">
      <c r="B27" s="105" t="s">
        <v>42</v>
      </c>
      <c r="C27" s="112">
        <v>11108906.299999909</v>
      </c>
      <c r="D27" s="270">
        <v>176022175.10999998</v>
      </c>
    </row>
    <row r="28" spans="2:4" s="108" customFormat="1" ht="13.15" customHeight="1" x14ac:dyDescent="0.2">
      <c r="B28" s="110" t="s">
        <v>44</v>
      </c>
      <c r="C28" s="266">
        <v>10565869.219999909</v>
      </c>
      <c r="D28" s="252">
        <v>0</v>
      </c>
    </row>
    <row r="29" spans="2:4" s="108" customFormat="1" ht="13.15" customHeight="1" x14ac:dyDescent="0.2">
      <c r="B29" s="110" t="s">
        <v>46</v>
      </c>
      <c r="C29" s="266">
        <v>0</v>
      </c>
      <c r="D29" s="252">
        <v>0</v>
      </c>
    </row>
    <row r="30" spans="2:4" s="108" customFormat="1" ht="13.15" customHeight="1" x14ac:dyDescent="0.2">
      <c r="B30" s="110" t="s">
        <v>48</v>
      </c>
      <c r="C30" s="266">
        <v>0</v>
      </c>
      <c r="D30" s="252">
        <v>175624778.69999999</v>
      </c>
    </row>
    <row r="31" spans="2:4" s="108" customFormat="1" ht="13.15" customHeight="1" x14ac:dyDescent="0.2">
      <c r="B31" s="110" t="s">
        <v>50</v>
      </c>
      <c r="C31" s="266">
        <v>0</v>
      </c>
      <c r="D31" s="252">
        <v>0</v>
      </c>
    </row>
    <row r="32" spans="2:4" s="108" customFormat="1" ht="13.15" customHeight="1" x14ac:dyDescent="0.2">
      <c r="B32" s="110" t="s">
        <v>52</v>
      </c>
      <c r="C32" s="266">
        <v>0</v>
      </c>
      <c r="D32" s="252">
        <v>0</v>
      </c>
    </row>
    <row r="33" spans="2:4" s="108" customFormat="1" ht="13.15" customHeight="1" x14ac:dyDescent="0.2">
      <c r="B33" s="110" t="s">
        <v>54</v>
      </c>
      <c r="C33" s="266">
        <v>543037.07999999996</v>
      </c>
      <c r="D33" s="252">
        <v>0</v>
      </c>
    </row>
    <row r="34" spans="2:4" s="108" customFormat="1" ht="13.15" customHeight="1" x14ac:dyDescent="0.2">
      <c r="B34" s="110" t="s">
        <v>56</v>
      </c>
      <c r="C34" s="266">
        <v>0</v>
      </c>
      <c r="D34" s="252">
        <v>0</v>
      </c>
    </row>
    <row r="35" spans="2:4" s="108" customFormat="1" ht="13.15" customHeight="1" x14ac:dyDescent="0.2">
      <c r="B35" s="110" t="s">
        <v>57</v>
      </c>
      <c r="C35" s="266">
        <v>0</v>
      </c>
      <c r="D35" s="252">
        <v>397396.41</v>
      </c>
    </row>
    <row r="36" spans="2:4" s="108" customFormat="1" ht="7.9" customHeight="1" x14ac:dyDescent="0.2">
      <c r="B36" s="111"/>
      <c r="C36" s="268"/>
      <c r="D36" s="269"/>
    </row>
    <row r="37" spans="2:4" s="108" customFormat="1" ht="13.15" customHeight="1" x14ac:dyDescent="0.2">
      <c r="B37" s="105" t="s">
        <v>61</v>
      </c>
      <c r="C37" s="112">
        <v>338550444.00999999</v>
      </c>
      <c r="D37" s="270">
        <v>18750.969999998808</v>
      </c>
    </row>
    <row r="38" spans="2:4" s="108" customFormat="1" ht="13.15" customHeight="1" x14ac:dyDescent="0.2">
      <c r="B38" s="110" t="s">
        <v>63</v>
      </c>
      <c r="C38" s="266">
        <v>0</v>
      </c>
      <c r="D38" s="252">
        <v>0</v>
      </c>
    </row>
    <row r="39" spans="2:4" s="108" customFormat="1" ht="13.15" customHeight="1" x14ac:dyDescent="0.2">
      <c r="B39" s="110" t="s">
        <v>65</v>
      </c>
      <c r="C39" s="266">
        <v>0</v>
      </c>
      <c r="D39" s="252">
        <v>0</v>
      </c>
    </row>
    <row r="40" spans="2:4" s="108" customFormat="1" ht="13.15" customHeight="1" x14ac:dyDescent="0.2">
      <c r="B40" s="110" t="s">
        <v>67</v>
      </c>
      <c r="C40" s="266">
        <v>338550444.00999999</v>
      </c>
      <c r="D40" s="252">
        <v>0</v>
      </c>
    </row>
    <row r="41" spans="2:4" s="108" customFormat="1" ht="13.15" customHeight="1" x14ac:dyDescent="0.2">
      <c r="B41" s="110" t="s">
        <v>69</v>
      </c>
      <c r="C41" s="266">
        <v>0</v>
      </c>
      <c r="D41" s="252">
        <v>0</v>
      </c>
    </row>
    <row r="42" spans="2:4" s="108" customFormat="1" ht="13.15" customHeight="1" x14ac:dyDescent="0.2">
      <c r="B42" s="110" t="s">
        <v>71</v>
      </c>
      <c r="C42" s="266">
        <v>0</v>
      </c>
      <c r="D42" s="252">
        <v>18750.969999998808</v>
      </c>
    </row>
    <row r="43" spans="2:4" s="108" customFormat="1" ht="13.15" customHeight="1" x14ac:dyDescent="0.2">
      <c r="B43" s="110" t="s">
        <v>73</v>
      </c>
      <c r="C43" s="266">
        <v>0</v>
      </c>
      <c r="D43" s="252">
        <v>0</v>
      </c>
    </row>
    <row r="44" spans="2:4" s="108" customFormat="1" ht="13.15" customHeight="1" x14ac:dyDescent="0.2">
      <c r="B44" s="111"/>
      <c r="C44" s="268"/>
      <c r="D44" s="269"/>
    </row>
    <row r="45" spans="2:4" s="108" customFormat="1" ht="13.15" hidden="1" customHeight="1" x14ac:dyDescent="0.2">
      <c r="B45" s="111"/>
      <c r="C45" s="268"/>
      <c r="D45" s="269"/>
    </row>
    <row r="46" spans="2:4" s="108" customFormat="1" ht="13.15" hidden="1" customHeight="1" x14ac:dyDescent="0.2">
      <c r="B46" s="111"/>
      <c r="C46" s="268"/>
      <c r="D46" s="269"/>
    </row>
    <row r="47" spans="2:4" s="108" customFormat="1" ht="13.15" hidden="1" customHeight="1" x14ac:dyDescent="0.2">
      <c r="B47" s="317" t="s">
        <v>38</v>
      </c>
      <c r="C47" s="318"/>
      <c r="D47" s="319"/>
    </row>
    <row r="48" spans="2:4" s="108" customFormat="1" ht="13.15" hidden="1" customHeight="1" x14ac:dyDescent="0.2">
      <c r="B48" s="370" t="s">
        <v>230</v>
      </c>
      <c r="C48" s="371"/>
      <c r="D48" s="372"/>
    </row>
    <row r="49" spans="2:4" s="108" customFormat="1" ht="13.15" hidden="1" customHeight="1" x14ac:dyDescent="0.2">
      <c r="B49" s="367" t="s">
        <v>299</v>
      </c>
      <c r="C49" s="368"/>
      <c r="D49" s="369"/>
    </row>
    <row r="50" spans="2:4" s="108" customFormat="1" ht="13.15" customHeight="1" x14ac:dyDescent="0.2">
      <c r="B50" s="111"/>
      <c r="C50" s="268"/>
      <c r="D50" s="269"/>
    </row>
    <row r="51" spans="2:4" s="108" customFormat="1" ht="13.15" customHeight="1" x14ac:dyDescent="0.2">
      <c r="B51" s="105" t="s">
        <v>233</v>
      </c>
      <c r="C51" s="112">
        <v>2589471285.8699994</v>
      </c>
      <c r="D51" s="270">
        <v>69833476.810001373</v>
      </c>
    </row>
    <row r="52" spans="2:4" s="108" customFormat="1" ht="24.6" customHeight="1" x14ac:dyDescent="0.2">
      <c r="B52" s="109" t="s">
        <v>80</v>
      </c>
      <c r="C52" s="271">
        <v>0</v>
      </c>
      <c r="D52" s="272">
        <v>0</v>
      </c>
    </row>
    <row r="53" spans="2:4" s="108" customFormat="1" ht="13.15" customHeight="1" x14ac:dyDescent="0.2">
      <c r="B53" s="110" t="s">
        <v>82</v>
      </c>
      <c r="C53" s="266">
        <v>0</v>
      </c>
      <c r="D53" s="252">
        <v>0</v>
      </c>
    </row>
    <row r="54" spans="2:4" s="108" customFormat="1" ht="13.15" customHeight="1" x14ac:dyDescent="0.2">
      <c r="B54" s="110" t="s">
        <v>83</v>
      </c>
      <c r="C54" s="266">
        <v>0</v>
      </c>
      <c r="D54" s="252">
        <v>0</v>
      </c>
    </row>
    <row r="55" spans="2:4" s="108" customFormat="1" ht="13.15" customHeight="1" x14ac:dyDescent="0.2">
      <c r="B55" s="110" t="s">
        <v>234</v>
      </c>
      <c r="C55" s="266">
        <v>0</v>
      </c>
      <c r="D55" s="252">
        <v>0</v>
      </c>
    </row>
    <row r="56" spans="2:4" s="108" customFormat="1" ht="13.15" customHeight="1" x14ac:dyDescent="0.2">
      <c r="B56" s="111"/>
      <c r="C56" s="268"/>
      <c r="D56" s="269"/>
    </row>
    <row r="57" spans="2:4" s="108" customFormat="1" ht="13.15" customHeight="1" x14ac:dyDescent="0.2">
      <c r="B57" s="105" t="s">
        <v>85</v>
      </c>
      <c r="C57" s="112">
        <v>2589471285.8699994</v>
      </c>
      <c r="D57" s="270">
        <v>69833476.810001373</v>
      </c>
    </row>
    <row r="58" spans="2:4" s="108" customFormat="1" ht="13.15" customHeight="1" x14ac:dyDescent="0.2">
      <c r="B58" s="110" t="s">
        <v>235</v>
      </c>
      <c r="C58" s="266">
        <v>1306270021.7199993</v>
      </c>
      <c r="D58" s="252">
        <v>0</v>
      </c>
    </row>
    <row r="59" spans="2:4" s="108" customFormat="1" ht="13.15" customHeight="1" x14ac:dyDescent="0.2">
      <c r="B59" s="110" t="s">
        <v>87</v>
      </c>
      <c r="C59" s="266">
        <v>0</v>
      </c>
      <c r="D59" s="252">
        <v>69833476.810001373</v>
      </c>
    </row>
    <row r="60" spans="2:4" s="108" customFormat="1" ht="13.15" customHeight="1" x14ac:dyDescent="0.2">
      <c r="B60" s="110" t="s">
        <v>88</v>
      </c>
      <c r="C60" s="266">
        <v>1270211160</v>
      </c>
      <c r="D60" s="252">
        <v>0</v>
      </c>
    </row>
    <row r="61" spans="2:4" s="108" customFormat="1" ht="13.15" customHeight="1" x14ac:dyDescent="0.2">
      <c r="B61" s="110" t="s">
        <v>89</v>
      </c>
      <c r="C61" s="266">
        <v>0</v>
      </c>
      <c r="D61" s="252">
        <v>0</v>
      </c>
    </row>
    <row r="62" spans="2:4" s="108" customFormat="1" ht="13.15" customHeight="1" x14ac:dyDescent="0.2">
      <c r="B62" s="110" t="s">
        <v>90</v>
      </c>
      <c r="C62" s="266">
        <v>12990104.150000006</v>
      </c>
      <c r="D62" s="252">
        <v>0</v>
      </c>
    </row>
    <row r="63" spans="2:4" s="108" customFormat="1" ht="13.15" customHeight="1" x14ac:dyDescent="0.2">
      <c r="B63" s="111"/>
      <c r="C63" s="268"/>
      <c r="D63" s="269"/>
    </row>
    <row r="64" spans="2:4" s="108" customFormat="1" ht="13.15" customHeight="1" x14ac:dyDescent="0.2">
      <c r="B64" s="105" t="s">
        <v>236</v>
      </c>
      <c r="C64" s="273">
        <v>0</v>
      </c>
      <c r="D64" s="274">
        <v>0</v>
      </c>
    </row>
    <row r="65" spans="2:4" s="108" customFormat="1" ht="13.15" customHeight="1" x14ac:dyDescent="0.2">
      <c r="B65" s="110" t="s">
        <v>92</v>
      </c>
      <c r="C65" s="266">
        <v>0</v>
      </c>
      <c r="D65" s="252">
        <v>0</v>
      </c>
    </row>
    <row r="66" spans="2:4" s="108" customFormat="1" ht="13.15" customHeight="1" x14ac:dyDescent="0.2">
      <c r="B66" s="110" t="s">
        <v>93</v>
      </c>
      <c r="C66" s="266">
        <v>0</v>
      </c>
      <c r="D66" s="252">
        <v>0</v>
      </c>
    </row>
    <row r="67" spans="2:4" s="114" customFormat="1" x14ac:dyDescent="0.25">
      <c r="B67" s="113"/>
      <c r="C67" s="280">
        <v>3055821452.6399994</v>
      </c>
      <c r="D67" s="281">
        <v>3055821452.6400013</v>
      </c>
    </row>
    <row r="68" spans="2:4" s="114" customFormat="1" x14ac:dyDescent="0.25">
      <c r="B68" s="306" t="s">
        <v>305</v>
      </c>
      <c r="C68" s="115"/>
      <c r="D68" s="115"/>
    </row>
    <row r="69" spans="2:4" s="114" customFormat="1" x14ac:dyDescent="0.25">
      <c r="B69" s="115"/>
      <c r="C69" s="115"/>
      <c r="D69" s="115"/>
    </row>
    <row r="70" spans="2:4" s="114" customFormat="1" x14ac:dyDescent="0.25">
      <c r="B70" s="115"/>
      <c r="C70" s="115"/>
      <c r="D70" s="115"/>
    </row>
    <row r="71" spans="2:4" s="114" customFormat="1" x14ac:dyDescent="0.25">
      <c r="B71" s="115"/>
      <c r="C71" s="115"/>
      <c r="D71" s="115"/>
    </row>
    <row r="72" spans="2:4" s="114" customFormat="1" x14ac:dyDescent="0.25">
      <c r="B72" s="115"/>
      <c r="C72" s="115"/>
      <c r="D72" s="115"/>
    </row>
    <row r="73" spans="2:4" s="114" customFormat="1" x14ac:dyDescent="0.25">
      <c r="B73" s="115"/>
      <c r="C73" s="115"/>
      <c r="D73" s="115"/>
    </row>
    <row r="74" spans="2:4" s="114" customFormat="1" x14ac:dyDescent="0.25">
      <c r="B74" s="115"/>
      <c r="C74" s="115"/>
      <c r="D74" s="115"/>
    </row>
    <row r="75" spans="2:4" s="114" customFormat="1" x14ac:dyDescent="0.25">
      <c r="B75" s="115"/>
      <c r="C75" s="115"/>
      <c r="D75" s="115"/>
    </row>
    <row r="76" spans="2:4" x14ac:dyDescent="0.25">
      <c r="B76" s="116"/>
      <c r="C76" s="116"/>
      <c r="D76" s="116"/>
    </row>
    <row r="77" spans="2:4" x14ac:dyDescent="0.25">
      <c r="B77" s="116"/>
      <c r="C77" s="116"/>
      <c r="D77" s="116"/>
    </row>
    <row r="78" spans="2:4" x14ac:dyDescent="0.25">
      <c r="B78" s="116"/>
      <c r="C78" s="116"/>
      <c r="D78" s="116"/>
    </row>
    <row r="79" spans="2:4" x14ac:dyDescent="0.25">
      <c r="B79" s="116"/>
      <c r="C79" s="116"/>
      <c r="D79" s="116"/>
    </row>
    <row r="80" spans="2:4" x14ac:dyDescent="0.25">
      <c r="B80" s="116"/>
      <c r="C80" s="116"/>
      <c r="D80" s="116"/>
    </row>
    <row r="81" spans="2:4" x14ac:dyDescent="0.25">
      <c r="B81" s="116"/>
      <c r="C81" s="116"/>
      <c r="D81" s="116"/>
    </row>
    <row r="82" spans="2:4" x14ac:dyDescent="0.25">
      <c r="B82" s="116"/>
      <c r="C82" s="116"/>
      <c r="D82" s="116"/>
    </row>
    <row r="83" spans="2:4" x14ac:dyDescent="0.25">
      <c r="B83" s="116"/>
      <c r="C83" s="116"/>
      <c r="D83" s="116"/>
    </row>
    <row r="84" spans="2:4" x14ac:dyDescent="0.25">
      <c r="B84" s="116"/>
      <c r="C84" s="116"/>
      <c r="D84" s="116"/>
    </row>
    <row r="85" spans="2:4" x14ac:dyDescent="0.25">
      <c r="B85" s="116"/>
      <c r="C85" s="116"/>
      <c r="D85" s="116"/>
    </row>
    <row r="86" spans="2:4" x14ac:dyDescent="0.25">
      <c r="B86" s="116"/>
      <c r="C86" s="116"/>
      <c r="D86" s="116"/>
    </row>
    <row r="87" spans="2:4" x14ac:dyDescent="0.25">
      <c r="B87" s="116"/>
      <c r="C87" s="116"/>
      <c r="D87" s="116"/>
    </row>
    <row r="88" spans="2:4" x14ac:dyDescent="0.25">
      <c r="B88" s="116"/>
      <c r="C88" s="116"/>
      <c r="D88" s="116"/>
    </row>
  </sheetData>
  <mergeCells count="6">
    <mergeCell ref="B49:D49"/>
    <mergeCell ref="B1:D1"/>
    <mergeCell ref="B2:D2"/>
    <mergeCell ref="B3:D3"/>
    <mergeCell ref="B47:D47"/>
    <mergeCell ref="B48:D48"/>
  </mergeCells>
  <pageMargins left="0.25" right="0.25" top="0.75" bottom="0.75" header="0.3" footer="0.3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8"/>
  <sheetViews>
    <sheetView showGridLines="0" topLeftCell="A52" zoomScaleNormal="100" workbookViewId="0">
      <selection activeCell="E79" sqref="E79"/>
    </sheetView>
  </sheetViews>
  <sheetFormatPr baseColWidth="10" defaultColWidth="16.42578125" defaultRowHeight="15" x14ac:dyDescent="0.25"/>
  <cols>
    <col min="1" max="1" width="4.5703125" style="83" customWidth="1"/>
    <col min="2" max="3" width="2.42578125" style="83" customWidth="1"/>
    <col min="4" max="4" width="64.28515625" style="99" customWidth="1"/>
    <col min="5" max="5" width="16.85546875" style="83" bestFit="1" customWidth="1"/>
    <col min="6" max="6" width="15.140625" style="83" bestFit="1" customWidth="1"/>
    <col min="7" max="16384" width="16.42578125" style="83"/>
  </cols>
  <sheetData>
    <row r="2" spans="1:6" x14ac:dyDescent="0.25">
      <c r="B2" s="375" t="s">
        <v>38</v>
      </c>
      <c r="C2" s="376"/>
      <c r="D2" s="376"/>
      <c r="E2" s="376"/>
      <c r="F2" s="377"/>
    </row>
    <row r="3" spans="1:6" x14ac:dyDescent="0.25">
      <c r="B3" s="378" t="s">
        <v>201</v>
      </c>
      <c r="C3" s="379"/>
      <c r="D3" s="379"/>
      <c r="E3" s="379"/>
      <c r="F3" s="380"/>
    </row>
    <row r="4" spans="1:6" x14ac:dyDescent="0.25">
      <c r="B4" s="381" t="s">
        <v>300</v>
      </c>
      <c r="C4" s="382"/>
      <c r="D4" s="382"/>
      <c r="E4" s="382"/>
      <c r="F4" s="383"/>
    </row>
    <row r="5" spans="1:6" x14ac:dyDescent="0.25">
      <c r="A5" s="84"/>
      <c r="B5" s="384" t="s">
        <v>202</v>
      </c>
      <c r="C5" s="385"/>
      <c r="D5" s="385"/>
      <c r="E5" s="282">
        <v>2017</v>
      </c>
      <c r="F5" s="85">
        <v>2016</v>
      </c>
    </row>
    <row r="6" spans="1:6" s="84" customFormat="1" ht="6.6" customHeight="1" x14ac:dyDescent="0.25">
      <c r="B6" s="86"/>
      <c r="C6" s="87"/>
      <c r="D6" s="87"/>
      <c r="E6" s="88"/>
      <c r="F6" s="89"/>
    </row>
    <row r="7" spans="1:6" s="84" customFormat="1" ht="15.75" customHeight="1" x14ac:dyDescent="0.25">
      <c r="B7" s="386" t="s">
        <v>203</v>
      </c>
      <c r="C7" s="387"/>
      <c r="D7" s="387"/>
      <c r="E7" s="90"/>
      <c r="F7" s="91"/>
    </row>
    <row r="8" spans="1:6" s="84" customFormat="1" x14ac:dyDescent="0.25">
      <c r="B8" s="92"/>
      <c r="C8" s="387" t="s">
        <v>204</v>
      </c>
      <c r="D8" s="387"/>
      <c r="E8" s="93">
        <v>5556532748.1100006</v>
      </c>
      <c r="F8" s="285">
        <v>4586481028.7200003</v>
      </c>
    </row>
    <row r="9" spans="1:6" s="84" customFormat="1" x14ac:dyDescent="0.25">
      <c r="B9" s="92"/>
      <c r="C9" s="283"/>
      <c r="D9" s="94" t="s">
        <v>148</v>
      </c>
      <c r="E9" s="90">
        <v>1744233691.8199999</v>
      </c>
      <c r="F9" s="284">
        <v>1308584232.5</v>
      </c>
    </row>
    <row r="10" spans="1:6" s="84" customFormat="1" x14ac:dyDescent="0.25">
      <c r="B10" s="92"/>
      <c r="C10" s="283"/>
      <c r="D10" s="94" t="s">
        <v>149</v>
      </c>
      <c r="E10" s="90">
        <v>0</v>
      </c>
      <c r="F10" s="284">
        <v>0</v>
      </c>
    </row>
    <row r="11" spans="1:6" s="84" customFormat="1" x14ac:dyDescent="0.25">
      <c r="B11" s="92"/>
      <c r="C11" s="94"/>
      <c r="D11" s="94" t="s">
        <v>205</v>
      </c>
      <c r="E11" s="90">
        <v>0</v>
      </c>
      <c r="F11" s="284">
        <v>2806.13</v>
      </c>
    </row>
    <row r="12" spans="1:6" s="84" customFormat="1" x14ac:dyDescent="0.25">
      <c r="B12" s="92"/>
      <c r="C12" s="94"/>
      <c r="D12" s="94" t="s">
        <v>151</v>
      </c>
      <c r="E12" s="90">
        <v>252078819.81</v>
      </c>
      <c r="F12" s="284">
        <v>193853189.93000001</v>
      </c>
    </row>
    <row r="13" spans="1:6" s="84" customFormat="1" x14ac:dyDescent="0.25">
      <c r="B13" s="92"/>
      <c r="C13" s="94"/>
      <c r="D13" s="94" t="s">
        <v>206</v>
      </c>
      <c r="E13" s="90">
        <v>163488435.03</v>
      </c>
      <c r="F13" s="284">
        <v>133299305.03</v>
      </c>
    </row>
    <row r="14" spans="1:6" s="84" customFormat="1" x14ac:dyDescent="0.25">
      <c r="B14" s="92"/>
      <c r="C14" s="94"/>
      <c r="D14" s="94" t="s">
        <v>153</v>
      </c>
      <c r="E14" s="90">
        <v>266482653.22999999</v>
      </c>
      <c r="F14" s="284">
        <v>199099723.28999999</v>
      </c>
    </row>
    <row r="15" spans="1:6" s="84" customFormat="1" x14ac:dyDescent="0.25">
      <c r="B15" s="92"/>
      <c r="C15" s="94"/>
      <c r="D15" s="94" t="s">
        <v>154</v>
      </c>
      <c r="E15" s="90">
        <v>0</v>
      </c>
      <c r="F15" s="284">
        <v>0</v>
      </c>
    </row>
    <row r="16" spans="1:6" s="84" customFormat="1" ht="24" x14ac:dyDescent="0.25">
      <c r="B16" s="92"/>
      <c r="C16" s="94"/>
      <c r="D16" s="94" t="s">
        <v>155</v>
      </c>
      <c r="E16" s="90">
        <v>0</v>
      </c>
      <c r="F16" s="284">
        <v>0</v>
      </c>
    </row>
    <row r="17" spans="2:6" s="84" customFormat="1" x14ac:dyDescent="0.25">
      <c r="B17" s="92"/>
      <c r="C17" s="94"/>
      <c r="D17" s="94" t="s">
        <v>157</v>
      </c>
      <c r="E17" s="90">
        <v>2638471285.4499998</v>
      </c>
      <c r="F17" s="284">
        <v>2448324226.0900002</v>
      </c>
    </row>
    <row r="18" spans="2:6" s="84" customFormat="1" x14ac:dyDescent="0.25">
      <c r="B18" s="92"/>
      <c r="C18" s="94"/>
      <c r="D18" s="94" t="s">
        <v>207</v>
      </c>
      <c r="E18" s="90">
        <v>443647336.32999998</v>
      </c>
      <c r="F18" s="284">
        <v>272967211.75999999</v>
      </c>
    </row>
    <row r="19" spans="2:6" s="84" customFormat="1" x14ac:dyDescent="0.25">
      <c r="B19" s="92"/>
      <c r="C19" s="94"/>
      <c r="D19" s="94" t="s">
        <v>208</v>
      </c>
      <c r="E19" s="90">
        <v>48130526.440000333</v>
      </c>
      <c r="F19" s="284">
        <v>30350333.990000002</v>
      </c>
    </row>
    <row r="20" spans="2:6" s="84" customFormat="1" x14ac:dyDescent="0.25">
      <c r="B20" s="92"/>
      <c r="C20" s="387" t="s">
        <v>209</v>
      </c>
      <c r="D20" s="387"/>
      <c r="E20" s="93">
        <v>3961374646.1700015</v>
      </c>
      <c r="F20" s="285">
        <v>3378490475.29</v>
      </c>
    </row>
    <row r="21" spans="2:6" s="84" customFormat="1" x14ac:dyDescent="0.25">
      <c r="B21" s="92"/>
      <c r="C21" s="283"/>
      <c r="D21" s="94" t="s">
        <v>168</v>
      </c>
      <c r="E21" s="90">
        <v>1453915466.27</v>
      </c>
      <c r="F21" s="284">
        <v>1429671936.8900001</v>
      </c>
    </row>
    <row r="22" spans="2:6" s="84" customFormat="1" x14ac:dyDescent="0.25">
      <c r="B22" s="92"/>
      <c r="C22" s="283"/>
      <c r="D22" s="94" t="s">
        <v>169</v>
      </c>
      <c r="E22" s="90">
        <v>565616822.07000005</v>
      </c>
      <c r="F22" s="284">
        <v>262627044.03</v>
      </c>
    </row>
    <row r="23" spans="2:6" s="84" customFormat="1" x14ac:dyDescent="0.25">
      <c r="B23" s="92"/>
      <c r="C23" s="283"/>
      <c r="D23" s="94" t="s">
        <v>170</v>
      </c>
      <c r="E23" s="90">
        <v>1306818824.77</v>
      </c>
      <c r="F23" s="284">
        <v>875505995.80999994</v>
      </c>
    </row>
    <row r="24" spans="2:6" s="84" customFormat="1" x14ac:dyDescent="0.25">
      <c r="B24" s="92"/>
      <c r="C24" s="283"/>
      <c r="D24" s="94" t="s">
        <v>171</v>
      </c>
      <c r="E24" s="90">
        <v>0</v>
      </c>
      <c r="F24" s="284">
        <v>90000</v>
      </c>
    </row>
    <row r="25" spans="2:6" s="84" customFormat="1" x14ac:dyDescent="0.25">
      <c r="B25" s="92"/>
      <c r="C25" s="283"/>
      <c r="D25" s="94" t="s">
        <v>210</v>
      </c>
      <c r="E25" s="90">
        <v>20470551.260000002</v>
      </c>
      <c r="F25" s="284">
        <v>16100400.98</v>
      </c>
    </row>
    <row r="26" spans="2:6" s="84" customFormat="1" x14ac:dyDescent="0.25">
      <c r="B26" s="92"/>
      <c r="C26" s="283"/>
      <c r="D26" s="94" t="s">
        <v>211</v>
      </c>
      <c r="E26" s="90">
        <v>0</v>
      </c>
      <c r="F26" s="284">
        <v>0</v>
      </c>
    </row>
    <row r="27" spans="2:6" s="84" customFormat="1" x14ac:dyDescent="0.25">
      <c r="B27" s="92"/>
      <c r="C27" s="283"/>
      <c r="D27" s="94" t="s">
        <v>174</v>
      </c>
      <c r="E27" s="90">
        <v>51076840.579999998</v>
      </c>
      <c r="F27" s="284">
        <v>24173627.890000001</v>
      </c>
    </row>
    <row r="28" spans="2:6" s="84" customFormat="1" x14ac:dyDescent="0.25">
      <c r="B28" s="92"/>
      <c r="C28" s="283"/>
      <c r="D28" s="94" t="s">
        <v>175</v>
      </c>
      <c r="E28" s="90">
        <v>391362693.73000002</v>
      </c>
      <c r="F28" s="284">
        <v>384279579.07999998</v>
      </c>
    </row>
    <row r="29" spans="2:6" s="84" customFormat="1" x14ac:dyDescent="0.25">
      <c r="B29" s="92"/>
      <c r="C29" s="283"/>
      <c r="D29" s="94" t="s">
        <v>176</v>
      </c>
      <c r="E29" s="90">
        <v>120000000</v>
      </c>
      <c r="F29" s="284">
        <v>0</v>
      </c>
    </row>
    <row r="30" spans="2:6" s="84" customFormat="1" x14ac:dyDescent="0.25">
      <c r="B30" s="92"/>
      <c r="C30" s="283"/>
      <c r="D30" s="94" t="s">
        <v>177</v>
      </c>
      <c r="E30" s="90">
        <v>0</v>
      </c>
      <c r="F30" s="284">
        <v>0</v>
      </c>
    </row>
    <row r="31" spans="2:6" s="84" customFormat="1" x14ac:dyDescent="0.25">
      <c r="B31" s="92"/>
      <c r="C31" s="283"/>
      <c r="D31" s="94" t="s">
        <v>178</v>
      </c>
      <c r="E31" s="90">
        <v>0</v>
      </c>
      <c r="F31" s="284">
        <v>0</v>
      </c>
    </row>
    <row r="32" spans="2:6" s="84" customFormat="1" x14ac:dyDescent="0.25">
      <c r="B32" s="92"/>
      <c r="C32" s="283"/>
      <c r="D32" s="94" t="s">
        <v>179</v>
      </c>
      <c r="E32" s="90">
        <v>0</v>
      </c>
      <c r="F32" s="284">
        <v>0</v>
      </c>
    </row>
    <row r="33" spans="2:6" s="84" customFormat="1" x14ac:dyDescent="0.25">
      <c r="B33" s="92"/>
      <c r="C33" s="283"/>
      <c r="D33" s="94" t="s">
        <v>212</v>
      </c>
      <c r="E33" s="90">
        <v>0</v>
      </c>
      <c r="F33" s="284">
        <v>0</v>
      </c>
    </row>
    <row r="34" spans="2:6" s="84" customFormat="1" x14ac:dyDescent="0.25">
      <c r="B34" s="92"/>
      <c r="C34" s="283"/>
      <c r="D34" s="94" t="s">
        <v>82</v>
      </c>
      <c r="E34" s="90">
        <v>0</v>
      </c>
      <c r="F34" s="284">
        <v>0</v>
      </c>
    </row>
    <row r="35" spans="2:6" s="84" customFormat="1" x14ac:dyDescent="0.25">
      <c r="B35" s="92"/>
      <c r="C35" s="283"/>
      <c r="D35" s="94" t="s">
        <v>182</v>
      </c>
      <c r="E35" s="90">
        <v>17525535.920000002</v>
      </c>
      <c r="F35" s="284">
        <v>8472562.9000000004</v>
      </c>
    </row>
    <row r="36" spans="2:6" s="84" customFormat="1" x14ac:dyDescent="0.25">
      <c r="B36" s="92"/>
      <c r="C36" s="283"/>
      <c r="D36" s="94" t="s">
        <v>213</v>
      </c>
      <c r="E36" s="90">
        <v>34587911.570001349</v>
      </c>
      <c r="F36" s="284">
        <v>377569327.70999998</v>
      </c>
    </row>
    <row r="37" spans="2:6" s="84" customFormat="1" x14ac:dyDescent="0.25">
      <c r="B37" s="373" t="s">
        <v>214</v>
      </c>
      <c r="C37" s="374"/>
      <c r="D37" s="374"/>
      <c r="E37" s="95">
        <v>1595158101.9399991</v>
      </c>
      <c r="F37" s="286">
        <v>1207990553.4300003</v>
      </c>
    </row>
    <row r="38" spans="2:6" s="84" customFormat="1" ht="13.35" customHeight="1" x14ac:dyDescent="0.25">
      <c r="B38" s="96"/>
      <c r="C38" s="97"/>
      <c r="D38" s="97"/>
      <c r="E38" s="90"/>
      <c r="F38" s="91"/>
    </row>
    <row r="39" spans="2:6" s="84" customFormat="1" ht="13.35" customHeight="1" x14ac:dyDescent="0.25">
      <c r="B39" s="386" t="s">
        <v>215</v>
      </c>
      <c r="C39" s="387"/>
      <c r="D39" s="387"/>
      <c r="E39" s="90"/>
      <c r="F39" s="91"/>
    </row>
    <row r="40" spans="2:6" s="84" customFormat="1" ht="13.35" customHeight="1" x14ac:dyDescent="0.25">
      <c r="B40" s="92"/>
      <c r="C40" s="387" t="s">
        <v>204</v>
      </c>
      <c r="D40" s="387"/>
      <c r="E40" s="93">
        <v>0</v>
      </c>
      <c r="F40" s="125">
        <v>0</v>
      </c>
    </row>
    <row r="41" spans="2:6" s="84" customFormat="1" x14ac:dyDescent="0.25">
      <c r="B41" s="92"/>
      <c r="C41" s="94"/>
      <c r="D41" s="94" t="s">
        <v>66</v>
      </c>
      <c r="E41" s="90">
        <v>0</v>
      </c>
      <c r="F41" s="91">
        <v>0</v>
      </c>
    </row>
    <row r="42" spans="2:6" s="84" customFormat="1" x14ac:dyDescent="0.25">
      <c r="B42" s="92"/>
      <c r="C42" s="94"/>
      <c r="D42" s="94" t="s">
        <v>68</v>
      </c>
      <c r="E42" s="90">
        <v>0</v>
      </c>
      <c r="F42" s="91">
        <v>0</v>
      </c>
    </row>
    <row r="43" spans="2:6" s="84" customFormat="1" x14ac:dyDescent="0.25">
      <c r="B43" s="92"/>
      <c r="C43" s="94"/>
      <c r="D43" s="94" t="s">
        <v>216</v>
      </c>
      <c r="E43" s="90">
        <v>0</v>
      </c>
      <c r="F43" s="91">
        <v>0</v>
      </c>
    </row>
    <row r="44" spans="2:6" s="84" customFormat="1" x14ac:dyDescent="0.25">
      <c r="B44" s="92"/>
      <c r="C44" s="387" t="s">
        <v>209</v>
      </c>
      <c r="D44" s="387"/>
      <c r="E44" s="93">
        <v>789709248.2900002</v>
      </c>
      <c r="F44" s="125">
        <v>265798740.73000005</v>
      </c>
    </row>
    <row r="45" spans="2:6" s="84" customFormat="1" x14ac:dyDescent="0.25">
      <c r="B45" s="92"/>
      <c r="C45" s="94"/>
      <c r="D45" s="94" t="s">
        <v>66</v>
      </c>
      <c r="E45" s="90">
        <v>281528571.92000014</v>
      </c>
      <c r="F45" s="91">
        <v>220778654.43000004</v>
      </c>
    </row>
    <row r="46" spans="2:6" s="84" customFormat="1" x14ac:dyDescent="0.25">
      <c r="B46" s="92"/>
      <c r="C46" s="283"/>
      <c r="D46" s="94" t="s">
        <v>68</v>
      </c>
      <c r="E46" s="90">
        <v>302941436.79000002</v>
      </c>
      <c r="F46" s="91">
        <v>23851311.310000002</v>
      </c>
    </row>
    <row r="47" spans="2:6" s="84" customFormat="1" x14ac:dyDescent="0.25">
      <c r="B47" s="92"/>
      <c r="C47" s="94"/>
      <c r="D47" s="94" t="s">
        <v>217</v>
      </c>
      <c r="E47" s="90">
        <v>205239239.58000004</v>
      </c>
      <c r="F47" s="91">
        <v>21168774.99000001</v>
      </c>
    </row>
    <row r="48" spans="2:6" s="84" customFormat="1" x14ac:dyDescent="0.25">
      <c r="B48" s="373" t="s">
        <v>218</v>
      </c>
      <c r="C48" s="374"/>
      <c r="D48" s="374"/>
      <c r="E48" s="98">
        <v>-789709248.2900002</v>
      </c>
      <c r="F48" s="129">
        <v>-265798740.73000005</v>
      </c>
    </row>
    <row r="49" spans="2:6" s="84" customFormat="1" x14ac:dyDescent="0.25">
      <c r="B49" s="96"/>
      <c r="C49" s="97"/>
      <c r="D49" s="97"/>
      <c r="E49" s="90"/>
      <c r="F49" s="91"/>
    </row>
    <row r="50" spans="2:6" s="84" customFormat="1" x14ac:dyDescent="0.25">
      <c r="B50" s="386" t="s">
        <v>219</v>
      </c>
      <c r="C50" s="387"/>
      <c r="D50" s="387"/>
      <c r="E50" s="90"/>
      <c r="F50" s="91"/>
    </row>
    <row r="51" spans="2:6" s="84" customFormat="1" x14ac:dyDescent="0.25">
      <c r="B51" s="92"/>
      <c r="C51" s="387" t="s">
        <v>204</v>
      </c>
      <c r="D51" s="387"/>
      <c r="E51" s="93">
        <v>188960220.02000001</v>
      </c>
      <c r="F51" s="125">
        <v>0</v>
      </c>
    </row>
    <row r="52" spans="2:6" s="84" customFormat="1" x14ac:dyDescent="0.25">
      <c r="B52" s="92"/>
      <c r="C52" s="94"/>
      <c r="D52" s="94" t="s">
        <v>220</v>
      </c>
      <c r="E52" s="90">
        <v>0</v>
      </c>
      <c r="F52" s="91">
        <v>0</v>
      </c>
    </row>
    <row r="53" spans="2:6" s="84" customFormat="1" x14ac:dyDescent="0.25">
      <c r="B53" s="92"/>
      <c r="C53" s="283"/>
      <c r="D53" s="94" t="s">
        <v>221</v>
      </c>
      <c r="E53" s="90">
        <v>188960220.02000001</v>
      </c>
      <c r="F53" s="91">
        <v>0</v>
      </c>
    </row>
    <row r="54" spans="2:6" s="84" customFormat="1" x14ac:dyDescent="0.25">
      <c r="B54" s="92"/>
      <c r="C54" s="283"/>
      <c r="D54" s="94" t="s">
        <v>222</v>
      </c>
      <c r="E54" s="90">
        <v>0</v>
      </c>
      <c r="F54" s="91">
        <v>0</v>
      </c>
    </row>
    <row r="55" spans="2:6" s="84" customFormat="1" x14ac:dyDescent="0.25">
      <c r="B55" s="92"/>
      <c r="C55" s="283"/>
      <c r="D55" s="94" t="s">
        <v>223</v>
      </c>
      <c r="E55" s="90">
        <v>0</v>
      </c>
      <c r="F55" s="91">
        <v>0</v>
      </c>
    </row>
    <row r="56" spans="2:6" s="84" customFormat="1" x14ac:dyDescent="0.25">
      <c r="B56" s="92"/>
      <c r="C56" s="387" t="s">
        <v>209</v>
      </c>
      <c r="D56" s="387"/>
      <c r="E56" s="93">
        <v>209875500.18000001</v>
      </c>
      <c r="F56" s="125">
        <v>363150877.78999996</v>
      </c>
    </row>
    <row r="57" spans="2:6" s="84" customFormat="1" x14ac:dyDescent="0.25">
      <c r="B57" s="92"/>
      <c r="C57" s="94"/>
      <c r="D57" s="94" t="s">
        <v>224</v>
      </c>
      <c r="E57" s="90"/>
      <c r="F57" s="91"/>
    </row>
    <row r="58" spans="2:6" s="84" customFormat="1" x14ac:dyDescent="0.25">
      <c r="B58" s="92"/>
      <c r="C58" s="283"/>
      <c r="D58" s="94" t="s">
        <v>221</v>
      </c>
      <c r="E58" s="90">
        <v>26034554.709999997</v>
      </c>
      <c r="F58" s="91">
        <v>232892178.67999998</v>
      </c>
    </row>
    <row r="59" spans="2:6" s="84" customFormat="1" x14ac:dyDescent="0.25">
      <c r="B59" s="92"/>
      <c r="C59" s="283"/>
      <c r="D59" s="94" t="s">
        <v>222</v>
      </c>
      <c r="E59" s="90"/>
      <c r="F59" s="91"/>
    </row>
    <row r="60" spans="2:6" s="84" customFormat="1" x14ac:dyDescent="0.25">
      <c r="B60" s="92"/>
      <c r="C60" s="283"/>
      <c r="D60" s="94" t="s">
        <v>225</v>
      </c>
      <c r="E60" s="90">
        <v>183840945.47</v>
      </c>
      <c r="F60" s="91">
        <v>130258699.11</v>
      </c>
    </row>
    <row r="61" spans="2:6" s="84" customFormat="1" x14ac:dyDescent="0.25">
      <c r="B61" s="373" t="s">
        <v>226</v>
      </c>
      <c r="C61" s="374"/>
      <c r="D61" s="374"/>
      <c r="E61" s="98">
        <v>-20915280.159999996</v>
      </c>
      <c r="F61" s="126">
        <v>-363150877.78999996</v>
      </c>
    </row>
    <row r="62" spans="2:6" s="84" customFormat="1" x14ac:dyDescent="0.25">
      <c r="B62" s="96"/>
      <c r="C62" s="97"/>
      <c r="D62" s="97"/>
      <c r="E62" s="90"/>
      <c r="F62" s="91"/>
    </row>
    <row r="63" spans="2:6" s="84" customFormat="1" x14ac:dyDescent="0.25">
      <c r="B63" s="388" t="s">
        <v>227</v>
      </c>
      <c r="C63" s="389"/>
      <c r="D63" s="389"/>
      <c r="E63" s="95">
        <v>784533573.48999894</v>
      </c>
      <c r="F63" s="287">
        <v>579040934.91000032</v>
      </c>
    </row>
    <row r="64" spans="2:6" s="84" customFormat="1" x14ac:dyDescent="0.25">
      <c r="B64" s="96"/>
      <c r="C64" s="97"/>
      <c r="D64" s="97"/>
      <c r="E64" s="90"/>
      <c r="F64" s="91"/>
    </row>
    <row r="65" spans="2:6" s="84" customFormat="1" x14ac:dyDescent="0.25">
      <c r="B65" s="373" t="s">
        <v>228</v>
      </c>
      <c r="C65" s="374"/>
      <c r="D65" s="374"/>
      <c r="E65" s="93">
        <v>672348096.17999995</v>
      </c>
      <c r="F65" s="91">
        <v>370589663.10000002</v>
      </c>
    </row>
    <row r="66" spans="2:6" s="84" customFormat="1" x14ac:dyDescent="0.25">
      <c r="B66" s="388" t="s">
        <v>229</v>
      </c>
      <c r="C66" s="389"/>
      <c r="D66" s="389"/>
      <c r="E66" s="93">
        <v>1456881669.6600001</v>
      </c>
      <c r="F66" s="91">
        <v>949630597.82000005</v>
      </c>
    </row>
    <row r="67" spans="2:6" s="84" customFormat="1" ht="13.35" customHeight="1" x14ac:dyDescent="0.25">
      <c r="B67" s="390"/>
      <c r="C67" s="391"/>
      <c r="D67" s="391"/>
      <c r="E67" s="391"/>
      <c r="F67" s="392"/>
    </row>
    <row r="68" spans="2:6" x14ac:dyDescent="0.25">
      <c r="B68" s="307" t="s">
        <v>305</v>
      </c>
    </row>
  </sheetData>
  <mergeCells count="20"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  <mergeCell ref="C44:D44"/>
  </mergeCells>
  <pageMargins left="0.82677165354330717" right="0.23622047244094491" top="0.35433070866141736" bottom="0.35433070866141736" header="0.31496062992125984" footer="0.31496062992125984"/>
  <pageSetup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showGridLines="0" workbookViewId="0">
      <selection activeCell="P9" sqref="P9"/>
    </sheetView>
  </sheetViews>
  <sheetFormatPr baseColWidth="10" defaultColWidth="11.42578125" defaultRowHeight="15" zeroHeight="1" x14ac:dyDescent="0.25"/>
  <cols>
    <col min="1" max="1" width="2.7109375" style="250" customWidth="1"/>
    <col min="2" max="2" width="3" style="175" customWidth="1"/>
    <col min="3" max="3" width="23" style="175" customWidth="1"/>
    <col min="4" max="4" width="26.42578125" style="175" customWidth="1"/>
    <col min="5" max="9" width="17.5703125" style="175" customWidth="1"/>
    <col min="10" max="11" width="3" style="175" customWidth="1"/>
    <col min="12" max="13" width="11.42578125" style="175" customWidth="1"/>
    <col min="14" max="16384" width="11.42578125" style="175"/>
  </cols>
  <sheetData>
    <row r="1" spans="1:11" x14ac:dyDescent="0.25">
      <c r="I1" s="216"/>
    </row>
    <row r="2" spans="1:11" x14ac:dyDescent="0.25">
      <c r="B2" s="395" t="s">
        <v>38</v>
      </c>
      <c r="C2" s="396"/>
      <c r="D2" s="396"/>
      <c r="E2" s="396"/>
      <c r="F2" s="396"/>
      <c r="G2" s="396"/>
      <c r="H2" s="396"/>
      <c r="I2" s="396"/>
      <c r="J2" s="397"/>
      <c r="K2" s="215"/>
    </row>
    <row r="3" spans="1:11" ht="15.75" customHeight="1" x14ac:dyDescent="0.25">
      <c r="B3" s="398" t="s">
        <v>282</v>
      </c>
      <c r="C3" s="399"/>
      <c r="D3" s="399"/>
      <c r="E3" s="399"/>
      <c r="F3" s="399"/>
      <c r="G3" s="399"/>
      <c r="H3" s="399"/>
      <c r="I3" s="399"/>
      <c r="J3" s="400"/>
      <c r="K3" s="215"/>
    </row>
    <row r="4" spans="1:11" ht="15.75" customHeight="1" x14ac:dyDescent="0.25">
      <c r="B4" s="401" t="s">
        <v>303</v>
      </c>
      <c r="C4" s="402"/>
      <c r="D4" s="402"/>
      <c r="E4" s="402"/>
      <c r="F4" s="402"/>
      <c r="G4" s="402"/>
      <c r="H4" s="402"/>
      <c r="I4" s="402"/>
      <c r="J4" s="403"/>
      <c r="K4" s="215"/>
    </row>
    <row r="5" spans="1:11" ht="22.5" customHeight="1" x14ac:dyDescent="0.25">
      <c r="B5" s="404" t="s">
        <v>202</v>
      </c>
      <c r="C5" s="405"/>
      <c r="D5" s="406"/>
      <c r="E5" s="206" t="s">
        <v>283</v>
      </c>
      <c r="F5" s="206" t="s">
        <v>284</v>
      </c>
      <c r="G5" s="207" t="s">
        <v>285</v>
      </c>
      <c r="H5" s="207" t="s">
        <v>286</v>
      </c>
      <c r="I5" s="208" t="s">
        <v>287</v>
      </c>
      <c r="J5" s="209"/>
      <c r="K5" s="214"/>
    </row>
    <row r="6" spans="1:11" x14ac:dyDescent="0.25">
      <c r="B6" s="407"/>
      <c r="C6" s="408"/>
      <c r="D6" s="409"/>
      <c r="E6" s="210">
        <v>1</v>
      </c>
      <c r="F6" s="210">
        <v>2</v>
      </c>
      <c r="G6" s="211">
        <v>3</v>
      </c>
      <c r="H6" s="211" t="s">
        <v>288</v>
      </c>
      <c r="I6" s="208" t="s">
        <v>289</v>
      </c>
      <c r="J6" s="209"/>
      <c r="K6" s="214"/>
    </row>
    <row r="7" spans="1:11" ht="8.25" customHeight="1" x14ac:dyDescent="0.25">
      <c r="B7" s="176"/>
      <c r="C7" s="177"/>
      <c r="D7" s="177"/>
      <c r="E7" s="178"/>
      <c r="F7" s="178"/>
      <c r="G7" s="178"/>
      <c r="H7" s="178"/>
      <c r="I7" s="177"/>
      <c r="J7" s="179"/>
      <c r="K7" s="213"/>
    </row>
    <row r="8" spans="1:11" x14ac:dyDescent="0.25">
      <c r="B8" s="410" t="s">
        <v>40</v>
      </c>
      <c r="C8" s="393"/>
      <c r="D8" s="180"/>
      <c r="E8" s="181"/>
      <c r="F8" s="181"/>
      <c r="G8" s="181"/>
      <c r="H8" s="181"/>
      <c r="I8" s="182"/>
      <c r="J8" s="183"/>
      <c r="K8" s="185"/>
    </row>
    <row r="9" spans="1:11" x14ac:dyDescent="0.25">
      <c r="B9" s="184"/>
      <c r="C9" s="180"/>
      <c r="D9" s="185"/>
      <c r="E9" s="181"/>
      <c r="F9" s="181"/>
      <c r="G9" s="181"/>
      <c r="H9" s="181"/>
      <c r="I9" s="182"/>
      <c r="J9" s="183"/>
      <c r="K9" s="185"/>
    </row>
    <row r="10" spans="1:11" x14ac:dyDescent="0.25">
      <c r="B10" s="186"/>
      <c r="C10" s="412" t="s">
        <v>41</v>
      </c>
      <c r="D10" s="412"/>
      <c r="E10" s="187">
        <v>825527610.63999999</v>
      </c>
      <c r="F10" s="187">
        <v>14772478516</v>
      </c>
      <c r="G10" s="187">
        <v>13784608398.35</v>
      </c>
      <c r="H10" s="187">
        <v>1603488013.3900001</v>
      </c>
      <c r="I10" s="188">
        <v>777960402.75000012</v>
      </c>
      <c r="J10" s="189"/>
      <c r="K10" s="212"/>
    </row>
    <row r="11" spans="1:11" x14ac:dyDescent="0.25">
      <c r="B11" s="190"/>
      <c r="C11" s="191"/>
      <c r="D11" s="191"/>
      <c r="E11" s="192"/>
      <c r="F11" s="192"/>
      <c r="G11" s="192"/>
      <c r="H11" s="192"/>
      <c r="I11" s="193"/>
      <c r="J11" s="194"/>
      <c r="K11" s="191"/>
    </row>
    <row r="12" spans="1:11" x14ac:dyDescent="0.25">
      <c r="A12" s="251"/>
      <c r="B12" s="190"/>
      <c r="C12" s="394" t="s">
        <v>43</v>
      </c>
      <c r="D12" s="394"/>
      <c r="E12" s="195">
        <v>672348096.17999995</v>
      </c>
      <c r="F12" s="195">
        <v>51371221838.629997</v>
      </c>
      <c r="G12" s="195">
        <v>50586688265.150002</v>
      </c>
      <c r="H12" s="196">
        <v>1456881669.6600001</v>
      </c>
      <c r="I12" s="197">
        <v>784533573.48000014</v>
      </c>
      <c r="J12" s="194"/>
      <c r="K12" s="191"/>
    </row>
    <row r="13" spans="1:11" x14ac:dyDescent="0.25">
      <c r="A13" s="251"/>
      <c r="B13" s="190"/>
      <c r="C13" s="411" t="s">
        <v>45</v>
      </c>
      <c r="D13" s="411"/>
      <c r="E13" s="302">
        <v>22628435.940000027</v>
      </c>
      <c r="F13" s="302">
        <v>7271527746.1099997</v>
      </c>
      <c r="G13" s="302">
        <v>7519742708.5900002</v>
      </c>
      <c r="H13" s="303">
        <v>42717160.240000002</v>
      </c>
      <c r="I13" s="304">
        <v>20088724.299999975</v>
      </c>
      <c r="J13" s="194"/>
      <c r="K13" s="191"/>
    </row>
    <row r="14" spans="1:11" x14ac:dyDescent="0.25">
      <c r="A14" s="251"/>
      <c r="B14" s="190"/>
      <c r="C14" s="394" t="s">
        <v>47</v>
      </c>
      <c r="D14" s="394"/>
      <c r="E14" s="195">
        <v>130551078.52</v>
      </c>
      <c r="F14" s="195">
        <v>53217168.039999999</v>
      </c>
      <c r="G14" s="195">
        <v>79879063.069999993</v>
      </c>
      <c r="H14" s="196">
        <v>103889183.48999999</v>
      </c>
      <c r="I14" s="197">
        <v>-26661895.030000001</v>
      </c>
      <c r="J14" s="194"/>
      <c r="K14" s="191"/>
    </row>
    <row r="15" spans="1:11" x14ac:dyDescent="0.25">
      <c r="A15" s="251"/>
      <c r="B15" s="190"/>
      <c r="C15" s="394" t="s">
        <v>49</v>
      </c>
      <c r="D15" s="394"/>
      <c r="E15" s="195">
        <v>0</v>
      </c>
      <c r="F15" s="195">
        <v>0</v>
      </c>
      <c r="G15" s="195">
        <v>0</v>
      </c>
      <c r="H15" s="196">
        <v>0</v>
      </c>
      <c r="I15" s="197">
        <v>0</v>
      </c>
      <c r="J15" s="194"/>
      <c r="K15" s="191"/>
    </row>
    <row r="16" spans="1:11" x14ac:dyDescent="0.25">
      <c r="A16" s="251"/>
      <c r="B16" s="190"/>
      <c r="C16" s="394" t="s">
        <v>51</v>
      </c>
      <c r="D16" s="394"/>
      <c r="E16" s="195">
        <v>0</v>
      </c>
      <c r="F16" s="195">
        <v>0</v>
      </c>
      <c r="G16" s="195">
        <v>0</v>
      </c>
      <c r="H16" s="196">
        <v>0</v>
      </c>
      <c r="I16" s="197">
        <v>0</v>
      </c>
      <c r="J16" s="194"/>
      <c r="K16" s="191"/>
    </row>
    <row r="17" spans="1:11" x14ac:dyDescent="0.25">
      <c r="A17" s="251"/>
      <c r="B17" s="190"/>
      <c r="C17" s="394" t="s">
        <v>53</v>
      </c>
      <c r="D17" s="394"/>
      <c r="E17" s="195">
        <v>0</v>
      </c>
      <c r="F17" s="195">
        <v>0</v>
      </c>
      <c r="G17" s="195">
        <v>0</v>
      </c>
      <c r="H17" s="196">
        <v>0</v>
      </c>
      <c r="I17" s="197">
        <v>0</v>
      </c>
      <c r="J17" s="194"/>
      <c r="K17" s="191"/>
    </row>
    <row r="18" spans="1:11" x14ac:dyDescent="0.25">
      <c r="A18" s="251"/>
      <c r="B18" s="190"/>
      <c r="C18" s="394" t="s">
        <v>55</v>
      </c>
      <c r="D18" s="394"/>
      <c r="E18" s="195">
        <v>0</v>
      </c>
      <c r="F18" s="195">
        <v>0</v>
      </c>
      <c r="G18" s="195">
        <v>0</v>
      </c>
      <c r="H18" s="196">
        <v>0</v>
      </c>
      <c r="I18" s="197">
        <v>0</v>
      </c>
      <c r="J18" s="194"/>
      <c r="K18" s="191"/>
    </row>
    <row r="19" spans="1:11" x14ac:dyDescent="0.25">
      <c r="B19" s="190"/>
      <c r="C19" s="198"/>
      <c r="D19" s="198"/>
      <c r="E19" s="199"/>
      <c r="F19" s="199"/>
      <c r="G19" s="199"/>
      <c r="H19" s="199"/>
      <c r="I19" s="200"/>
      <c r="J19" s="194"/>
      <c r="K19" s="191"/>
    </row>
    <row r="20" spans="1:11" x14ac:dyDescent="0.25">
      <c r="B20" s="186"/>
      <c r="C20" s="412" t="s">
        <v>60</v>
      </c>
      <c r="D20" s="412"/>
      <c r="E20" s="187">
        <v>12183733139.120001</v>
      </c>
      <c r="F20" s="187">
        <v>1778707583.5799999</v>
      </c>
      <c r="G20" s="187">
        <v>1424456269.49</v>
      </c>
      <c r="H20" s="187">
        <v>14099028969.66</v>
      </c>
      <c r="I20" s="188">
        <v>1915295830.54</v>
      </c>
      <c r="J20" s="189"/>
      <c r="K20" s="212"/>
    </row>
    <row r="21" spans="1:11" x14ac:dyDescent="0.25">
      <c r="B21" s="190"/>
      <c r="C21" s="191"/>
      <c r="D21" s="198"/>
      <c r="E21" s="192"/>
      <c r="F21" s="192"/>
      <c r="G21" s="192"/>
      <c r="H21" s="192"/>
      <c r="I21" s="193"/>
      <c r="J21" s="194"/>
      <c r="K21" s="191"/>
    </row>
    <row r="22" spans="1:11" x14ac:dyDescent="0.25">
      <c r="A22" s="251"/>
      <c r="B22" s="190"/>
      <c r="C22" s="394" t="s">
        <v>62</v>
      </c>
      <c r="D22" s="394"/>
      <c r="E22" s="195">
        <v>133577475.06</v>
      </c>
      <c r="F22" s="195">
        <v>8520136629.46</v>
      </c>
      <c r="G22" s="195">
        <v>8388824555.1599998</v>
      </c>
      <c r="H22" s="196">
        <v>264889549.36000001</v>
      </c>
      <c r="I22" s="197">
        <v>131312074.30000001</v>
      </c>
      <c r="J22" s="194"/>
      <c r="K22" s="191"/>
    </row>
    <row r="23" spans="1:11" x14ac:dyDescent="0.25">
      <c r="A23" s="251"/>
      <c r="B23" s="190"/>
      <c r="C23" s="394" t="s">
        <v>64</v>
      </c>
      <c r="D23" s="394"/>
      <c r="E23" s="195">
        <v>0</v>
      </c>
      <c r="F23" s="195">
        <v>0</v>
      </c>
      <c r="G23" s="195">
        <v>0</v>
      </c>
      <c r="H23" s="196">
        <v>0</v>
      </c>
      <c r="I23" s="197">
        <v>0</v>
      </c>
      <c r="J23" s="194"/>
      <c r="K23" s="191"/>
    </row>
    <row r="24" spans="1:11" x14ac:dyDescent="0.25">
      <c r="A24" s="251"/>
      <c r="B24" s="190"/>
      <c r="C24" s="394" t="s">
        <v>66</v>
      </c>
      <c r="D24" s="394"/>
      <c r="E24" s="195">
        <v>11833084954.459999</v>
      </c>
      <c r="F24" s="195">
        <v>1665115059.5599999</v>
      </c>
      <c r="G24" s="195">
        <v>172408238.22</v>
      </c>
      <c r="H24" s="196">
        <v>13325791775.799999</v>
      </c>
      <c r="I24" s="197">
        <v>1492706821.3400002</v>
      </c>
      <c r="J24" s="194"/>
      <c r="K24" s="191"/>
    </row>
    <row r="25" spans="1:11" x14ac:dyDescent="0.25">
      <c r="A25" s="251"/>
      <c r="B25" s="190"/>
      <c r="C25" s="394" t="s">
        <v>290</v>
      </c>
      <c r="D25" s="394"/>
      <c r="E25" s="195">
        <v>491714441.04000002</v>
      </c>
      <c r="F25" s="195">
        <v>426013322.42000002</v>
      </c>
      <c r="G25" s="195">
        <v>118634631.37</v>
      </c>
      <c r="H25" s="196">
        <v>799093132.09000003</v>
      </c>
      <c r="I25" s="197">
        <v>307378691.05000001</v>
      </c>
      <c r="J25" s="194"/>
      <c r="K25" s="191"/>
    </row>
    <row r="26" spans="1:11" x14ac:dyDescent="0.25">
      <c r="A26" s="251"/>
      <c r="B26" s="190"/>
      <c r="C26" s="394" t="s">
        <v>70</v>
      </c>
      <c r="D26" s="394"/>
      <c r="E26" s="195">
        <v>24406946.079999998</v>
      </c>
      <c r="F26" s="195">
        <v>70464361.859999999</v>
      </c>
      <c r="G26" s="195">
        <v>15034492.01</v>
      </c>
      <c r="H26" s="196">
        <v>79836815.930000007</v>
      </c>
      <c r="I26" s="197">
        <v>55429869.850000009</v>
      </c>
      <c r="J26" s="194"/>
      <c r="K26" s="191"/>
    </row>
    <row r="27" spans="1:11" x14ac:dyDescent="0.25">
      <c r="A27" s="251"/>
      <c r="B27" s="190"/>
      <c r="C27" s="394" t="s">
        <v>72</v>
      </c>
      <c r="D27" s="394"/>
      <c r="E27" s="195">
        <v>-337801736.31</v>
      </c>
      <c r="F27" s="195">
        <v>100620</v>
      </c>
      <c r="G27" s="195">
        <v>90129541.430000007</v>
      </c>
      <c r="H27" s="196">
        <v>-427830657.74000001</v>
      </c>
      <c r="I27" s="197">
        <v>-90028921.430000007</v>
      </c>
      <c r="J27" s="194"/>
      <c r="K27" s="191"/>
    </row>
    <row r="28" spans="1:11" x14ac:dyDescent="0.25">
      <c r="A28" s="251"/>
      <c r="B28" s="190"/>
      <c r="C28" s="394" t="s">
        <v>74</v>
      </c>
      <c r="D28" s="394"/>
      <c r="E28" s="195">
        <v>38751058.789999999</v>
      </c>
      <c r="F28" s="195">
        <v>18520382.829999998</v>
      </c>
      <c r="G28" s="195">
        <v>23087.4</v>
      </c>
      <c r="H28" s="196">
        <v>57248354.219999999</v>
      </c>
      <c r="I28" s="197">
        <v>18497295.43</v>
      </c>
      <c r="J28" s="194"/>
      <c r="K28" s="191"/>
    </row>
    <row r="29" spans="1:11" x14ac:dyDescent="0.25">
      <c r="A29" s="251"/>
      <c r="B29" s="190"/>
      <c r="C29" s="394" t="s">
        <v>76</v>
      </c>
      <c r="D29" s="394"/>
      <c r="E29" s="195">
        <v>0</v>
      </c>
      <c r="F29" s="195">
        <v>0</v>
      </c>
      <c r="G29" s="195">
        <v>0</v>
      </c>
      <c r="H29" s="196">
        <v>0</v>
      </c>
      <c r="I29" s="197">
        <v>0</v>
      </c>
      <c r="J29" s="194"/>
      <c r="K29" s="191"/>
    </row>
    <row r="30" spans="1:11" x14ac:dyDescent="0.25">
      <c r="A30" s="251"/>
      <c r="B30" s="190"/>
      <c r="C30" s="394" t="s">
        <v>77</v>
      </c>
      <c r="D30" s="394"/>
      <c r="E30" s="195">
        <v>0</v>
      </c>
      <c r="F30" s="195">
        <v>0</v>
      </c>
      <c r="G30" s="195">
        <v>0</v>
      </c>
      <c r="H30" s="196">
        <v>0</v>
      </c>
      <c r="I30" s="197">
        <v>0</v>
      </c>
      <c r="J30" s="194"/>
      <c r="K30" s="191"/>
    </row>
    <row r="31" spans="1:11" x14ac:dyDescent="0.25">
      <c r="B31" s="190"/>
      <c r="C31" s="198"/>
      <c r="D31" s="198"/>
      <c r="E31" s="192"/>
      <c r="F31" s="192"/>
      <c r="G31" s="192"/>
      <c r="H31" s="192"/>
      <c r="I31" s="193"/>
      <c r="J31" s="194"/>
      <c r="K31" s="191"/>
    </row>
    <row r="32" spans="1:11" x14ac:dyDescent="0.25">
      <c r="B32" s="201"/>
      <c r="C32" s="393" t="s">
        <v>291</v>
      </c>
      <c r="D32" s="393"/>
      <c r="E32" s="187">
        <v>13009260749.76</v>
      </c>
      <c r="F32" s="187">
        <v>16538613302.75</v>
      </c>
      <c r="G32" s="187">
        <v>15183919074.18</v>
      </c>
      <c r="H32" s="187">
        <v>15702516983.049999</v>
      </c>
      <c r="I32" s="188">
        <v>2693256233.29</v>
      </c>
      <c r="J32" s="183"/>
      <c r="K32" s="185"/>
    </row>
    <row r="33" spans="2:11" x14ac:dyDescent="0.25">
      <c r="B33" s="202"/>
      <c r="C33" s="203"/>
      <c r="D33" s="203"/>
      <c r="E33" s="204"/>
      <c r="F33" s="204"/>
      <c r="G33" s="204"/>
      <c r="H33" s="204"/>
      <c r="I33" s="203"/>
      <c r="J33" s="205"/>
      <c r="K33" s="191"/>
    </row>
    <row r="34" spans="2:11" x14ac:dyDescent="0.25">
      <c r="B34" s="308" t="s">
        <v>305</v>
      </c>
    </row>
    <row r="35" spans="2:11" x14ac:dyDescent="0.25"/>
    <row r="36" spans="2:11" x14ac:dyDescent="0.25"/>
    <row r="37" spans="2:11" x14ac:dyDescent="0.25"/>
    <row r="38" spans="2:11" x14ac:dyDescent="0.25"/>
    <row r="39" spans="2:11" x14ac:dyDescent="0.25"/>
    <row r="40" spans="2:11" x14ac:dyDescent="0.25"/>
    <row r="41" spans="2:11" x14ac:dyDescent="0.25"/>
    <row r="42" spans="2:11" x14ac:dyDescent="0.25"/>
    <row r="43" spans="2:11" x14ac:dyDescent="0.25"/>
    <row r="44" spans="2:11" x14ac:dyDescent="0.25"/>
    <row r="45" spans="2:11" x14ac:dyDescent="0.25"/>
    <row r="46" spans="2:11" x14ac:dyDescent="0.25"/>
    <row r="47" spans="2:11" x14ac:dyDescent="0.25"/>
    <row r="48" spans="2:11" x14ac:dyDescent="0.25"/>
    <row r="49" x14ac:dyDescent="0.25"/>
    <row r="50" x14ac:dyDescent="0.25"/>
    <row r="51" x14ac:dyDescent="0.25"/>
  </sheetData>
  <mergeCells count="24">
    <mergeCell ref="C22:D22"/>
    <mergeCell ref="C23:D23"/>
    <mergeCell ref="C10:D10"/>
    <mergeCell ref="C12:D12"/>
    <mergeCell ref="C13:D13"/>
    <mergeCell ref="C14:D14"/>
    <mergeCell ref="C18:D18"/>
    <mergeCell ref="C20:D20"/>
    <mergeCell ref="C32:D32"/>
    <mergeCell ref="C15:D15"/>
    <mergeCell ref="C16:D16"/>
    <mergeCell ref="C17:D17"/>
    <mergeCell ref="B2:J2"/>
    <mergeCell ref="B3:J3"/>
    <mergeCell ref="B4:J4"/>
    <mergeCell ref="B5:D6"/>
    <mergeCell ref="B8:C8"/>
    <mergeCell ref="C26:D26"/>
    <mergeCell ref="C27:D27"/>
    <mergeCell ref="C28:D28"/>
    <mergeCell ref="C29:D29"/>
    <mergeCell ref="C30:D30"/>
    <mergeCell ref="C24:D24"/>
    <mergeCell ref="C25:D25"/>
  </mergeCells>
  <pageMargins left="0.7" right="0.7" top="0.75" bottom="0.75" header="0.3" footer="0.3"/>
  <pageSetup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workbookViewId="0">
      <selection activeCell="K90" sqref="K90"/>
    </sheetView>
  </sheetViews>
  <sheetFormatPr baseColWidth="10" defaultColWidth="11.42578125" defaultRowHeight="12" x14ac:dyDescent="0.2"/>
  <cols>
    <col min="1" max="2" width="3.7109375" style="130" customWidth="1"/>
    <col min="3" max="6" width="1.7109375" style="130" customWidth="1"/>
    <col min="7" max="7" width="26.85546875" style="130" customWidth="1"/>
    <col min="8" max="8" width="18.42578125" style="130" customWidth="1"/>
    <col min="9" max="9" width="82" style="130" customWidth="1"/>
    <col min="10" max="10" width="22.42578125" style="131" customWidth="1"/>
    <col min="11" max="11" width="22.140625" style="130" customWidth="1"/>
    <col min="12" max="12" width="22" style="130" customWidth="1"/>
    <col min="13" max="13" width="18.42578125" style="130" bestFit="1" customWidth="1"/>
    <col min="14" max="14" width="20" style="130" bestFit="1" customWidth="1"/>
    <col min="15" max="15" width="17" style="130" bestFit="1" customWidth="1"/>
    <col min="16" max="16" width="18.140625" style="130" customWidth="1"/>
    <col min="17" max="17" width="14.5703125" style="130" bestFit="1" customWidth="1"/>
    <col min="18" max="18" width="13.42578125" style="130" bestFit="1" customWidth="1"/>
    <col min="19" max="16384" width="11.42578125" style="130"/>
  </cols>
  <sheetData>
    <row r="1" spans="3:15" ht="81" customHeight="1" x14ac:dyDescent="0.2">
      <c r="C1" s="413"/>
      <c r="D1" s="413"/>
      <c r="E1" s="413"/>
      <c r="F1" s="413"/>
      <c r="G1" s="413"/>
      <c r="H1" s="413"/>
      <c r="I1" s="413"/>
      <c r="J1" s="413"/>
      <c r="K1" s="413"/>
    </row>
    <row r="2" spans="3:15" ht="20.25" x14ac:dyDescent="0.3">
      <c r="C2" s="414" t="s">
        <v>38</v>
      </c>
      <c r="D2" s="415"/>
      <c r="E2" s="415"/>
      <c r="F2" s="415"/>
      <c r="G2" s="415"/>
      <c r="H2" s="415"/>
      <c r="I2" s="415"/>
      <c r="J2" s="415"/>
      <c r="K2" s="416"/>
    </row>
    <row r="3" spans="3:15" ht="18" x14ac:dyDescent="0.2">
      <c r="C3" s="417" t="s">
        <v>251</v>
      </c>
      <c r="D3" s="418"/>
      <c r="E3" s="418"/>
      <c r="F3" s="418"/>
      <c r="G3" s="418"/>
      <c r="H3" s="418"/>
      <c r="I3" s="418"/>
      <c r="J3" s="418"/>
      <c r="K3" s="419"/>
    </row>
    <row r="4" spans="3:15" ht="15.75" x14ac:dyDescent="0.2">
      <c r="C4" s="420" t="s">
        <v>275</v>
      </c>
      <c r="D4" s="421"/>
      <c r="E4" s="421"/>
      <c r="F4" s="421"/>
      <c r="G4" s="421"/>
      <c r="H4" s="421"/>
      <c r="I4" s="421"/>
      <c r="J4" s="421"/>
      <c r="K4" s="422"/>
    </row>
    <row r="5" spans="3:15" ht="9.75" customHeight="1" x14ac:dyDescent="0.2"/>
    <row r="6" spans="3:15" s="132" customFormat="1" ht="12" customHeight="1" x14ac:dyDescent="0.2">
      <c r="C6" s="423" t="s">
        <v>252</v>
      </c>
      <c r="D6" s="424"/>
      <c r="E6" s="424"/>
      <c r="F6" s="424"/>
      <c r="G6" s="425"/>
      <c r="H6" s="429" t="s">
        <v>253</v>
      </c>
      <c r="I6" s="429" t="s">
        <v>254</v>
      </c>
      <c r="J6" s="429" t="s">
        <v>255</v>
      </c>
      <c r="K6" s="429" t="s">
        <v>256</v>
      </c>
    </row>
    <row r="7" spans="3:15" s="132" customFormat="1" ht="15" customHeight="1" x14ac:dyDescent="0.2">
      <c r="C7" s="426"/>
      <c r="D7" s="427"/>
      <c r="E7" s="427"/>
      <c r="F7" s="427"/>
      <c r="G7" s="428"/>
      <c r="H7" s="430"/>
      <c r="I7" s="430"/>
      <c r="J7" s="430"/>
      <c r="K7" s="430"/>
    </row>
    <row r="8" spans="3:15" s="133" customFormat="1" ht="17.25" customHeight="1" x14ac:dyDescent="0.25">
      <c r="C8" s="426"/>
      <c r="D8" s="427"/>
      <c r="E8" s="427"/>
      <c r="F8" s="427"/>
      <c r="G8" s="428"/>
      <c r="H8" s="431"/>
      <c r="I8" s="431"/>
      <c r="J8" s="431"/>
      <c r="K8" s="431"/>
    </row>
    <row r="9" spans="3:15" ht="6" customHeight="1" x14ac:dyDescent="0.2">
      <c r="C9" s="134"/>
      <c r="D9" s="135"/>
      <c r="E9" s="135"/>
      <c r="F9" s="135"/>
      <c r="G9" s="136"/>
      <c r="H9" s="134"/>
      <c r="I9" s="137"/>
      <c r="J9" s="138"/>
      <c r="K9" s="137"/>
    </row>
    <row r="10" spans="3:15" x14ac:dyDescent="0.2">
      <c r="C10" s="139" t="s">
        <v>257</v>
      </c>
      <c r="D10" s="140"/>
      <c r="E10" s="140"/>
      <c r="F10" s="140"/>
      <c r="G10" s="141"/>
      <c r="H10" s="142"/>
      <c r="I10" s="143"/>
      <c r="J10" s="144"/>
      <c r="K10" s="143"/>
    </row>
    <row r="11" spans="3:15" ht="6" customHeight="1" x14ac:dyDescent="0.2">
      <c r="C11" s="142"/>
      <c r="D11" s="140"/>
      <c r="E11" s="140"/>
      <c r="F11" s="140"/>
      <c r="G11" s="141"/>
      <c r="H11" s="142"/>
      <c r="I11" s="143"/>
      <c r="J11" s="144"/>
      <c r="K11" s="143"/>
    </row>
    <row r="12" spans="3:15" x14ac:dyDescent="0.2">
      <c r="C12" s="142"/>
      <c r="D12" s="140"/>
      <c r="E12" s="145" t="s">
        <v>258</v>
      </c>
      <c r="F12" s="140"/>
      <c r="G12" s="141"/>
      <c r="I12" s="143"/>
      <c r="J12" s="146"/>
      <c r="K12" s="143"/>
      <c r="M12" s="147"/>
      <c r="O12" s="147"/>
    </row>
    <row r="13" spans="3:15" ht="6" customHeight="1" x14ac:dyDescent="0.2">
      <c r="C13" s="142"/>
      <c r="D13" s="140"/>
      <c r="E13" s="140"/>
      <c r="F13" s="140"/>
      <c r="G13" s="141"/>
      <c r="H13" s="142"/>
      <c r="I13" s="143"/>
      <c r="J13" s="144"/>
      <c r="K13" s="143"/>
    </row>
    <row r="14" spans="3:15" ht="6" customHeight="1" x14ac:dyDescent="0.2">
      <c r="C14" s="142"/>
      <c r="D14" s="140"/>
      <c r="E14" s="140"/>
      <c r="F14" s="140"/>
      <c r="G14" s="141"/>
      <c r="H14" s="142"/>
      <c r="I14" s="143"/>
      <c r="J14" s="144"/>
      <c r="K14" s="143"/>
    </row>
    <row r="15" spans="3:15" x14ac:dyDescent="0.2">
      <c r="C15" s="142"/>
      <c r="D15" s="140" t="s">
        <v>259</v>
      </c>
      <c r="E15" s="140"/>
      <c r="F15" s="140"/>
      <c r="G15" s="141"/>
      <c r="H15" s="142"/>
      <c r="I15" s="143"/>
      <c r="J15" s="144"/>
      <c r="K15" s="143"/>
    </row>
    <row r="16" spans="3:15" ht="6" customHeight="1" x14ac:dyDescent="0.2">
      <c r="C16" s="142"/>
      <c r="D16" s="140"/>
      <c r="E16" s="140"/>
      <c r="F16" s="140"/>
      <c r="G16" s="141"/>
      <c r="H16" s="142"/>
      <c r="I16" s="143"/>
      <c r="J16" s="195"/>
      <c r="K16" s="195"/>
    </row>
    <row r="17" spans="3:17" x14ac:dyDescent="0.2">
      <c r="C17" s="142"/>
      <c r="D17" s="140"/>
      <c r="E17" s="140" t="s">
        <v>260</v>
      </c>
      <c r="F17" s="140"/>
      <c r="G17" s="141"/>
      <c r="H17" s="142" t="s">
        <v>261</v>
      </c>
      <c r="I17" s="148" t="s">
        <v>262</v>
      </c>
      <c r="J17" s="195">
        <v>81044708.700000003</v>
      </c>
      <c r="K17" s="195">
        <v>7896049.9500000002</v>
      </c>
      <c r="M17" s="147"/>
      <c r="O17" s="150"/>
      <c r="P17" s="151"/>
    </row>
    <row r="18" spans="3:17" x14ac:dyDescent="0.2">
      <c r="C18" s="142"/>
      <c r="D18" s="140"/>
      <c r="E18" s="140"/>
      <c r="F18" s="140"/>
      <c r="G18" s="141"/>
      <c r="H18" s="142"/>
      <c r="I18" s="148"/>
      <c r="J18" s="195"/>
      <c r="K18" s="195"/>
      <c r="M18" s="147"/>
      <c r="O18" s="150"/>
      <c r="P18" s="151"/>
    </row>
    <row r="19" spans="3:17" x14ac:dyDescent="0.2">
      <c r="C19" s="142"/>
      <c r="D19" s="140"/>
      <c r="E19" s="140"/>
      <c r="F19" s="140"/>
      <c r="G19" s="141"/>
      <c r="H19" s="142"/>
      <c r="I19" s="148" t="s">
        <v>263</v>
      </c>
      <c r="J19" s="195"/>
      <c r="K19" s="195"/>
      <c r="O19" s="150"/>
      <c r="P19" s="151"/>
    </row>
    <row r="20" spans="3:17" x14ac:dyDescent="0.2">
      <c r="C20" s="142"/>
      <c r="D20" s="140"/>
      <c r="E20" s="140"/>
      <c r="F20" s="140"/>
      <c r="G20" s="141"/>
      <c r="H20" s="142" t="s">
        <v>261</v>
      </c>
      <c r="I20" s="148" t="s">
        <v>276</v>
      </c>
      <c r="J20" s="195">
        <v>38217909.479999997</v>
      </c>
      <c r="K20" s="195">
        <v>6859355.5</v>
      </c>
      <c r="O20" s="150"/>
      <c r="P20" s="151"/>
    </row>
    <row r="21" spans="3:17" x14ac:dyDescent="0.2">
      <c r="C21" s="142"/>
      <c r="D21" s="140"/>
      <c r="E21" s="140"/>
      <c r="F21" s="140"/>
      <c r="G21" s="141"/>
      <c r="H21" s="142"/>
      <c r="I21" s="148" t="s">
        <v>263</v>
      </c>
      <c r="J21" s="195"/>
      <c r="K21" s="195"/>
      <c r="M21" s="147"/>
      <c r="O21" s="150"/>
      <c r="P21" s="151"/>
    </row>
    <row r="22" spans="3:17" x14ac:dyDescent="0.2">
      <c r="C22" s="142"/>
      <c r="D22" s="140"/>
      <c r="E22" s="140"/>
      <c r="F22" s="140"/>
      <c r="G22" s="141"/>
      <c r="H22" s="142" t="s">
        <v>261</v>
      </c>
      <c r="I22" s="148" t="s">
        <v>277</v>
      </c>
      <c r="J22" s="195">
        <v>0</v>
      </c>
      <c r="K22" s="195">
        <v>1565646</v>
      </c>
      <c r="M22" s="147"/>
      <c r="O22" s="150"/>
      <c r="P22" s="151"/>
    </row>
    <row r="23" spans="3:17" x14ac:dyDescent="0.2">
      <c r="C23" s="142"/>
      <c r="D23" s="140"/>
      <c r="E23" s="140"/>
      <c r="F23" s="140"/>
      <c r="G23" s="141"/>
      <c r="H23" s="142"/>
      <c r="I23" s="148" t="s">
        <v>263</v>
      </c>
      <c r="J23" s="195"/>
      <c r="K23" s="195"/>
      <c r="M23" s="147"/>
      <c r="O23" s="150"/>
      <c r="P23" s="151"/>
    </row>
    <row r="24" spans="3:17" x14ac:dyDescent="0.2">
      <c r="C24" s="142"/>
      <c r="D24" s="140"/>
      <c r="E24" s="140"/>
      <c r="F24" s="140"/>
      <c r="G24" s="141"/>
      <c r="H24" s="142" t="s">
        <v>261</v>
      </c>
      <c r="I24" s="148" t="s">
        <v>278</v>
      </c>
      <c r="J24" s="195">
        <v>14077320.91</v>
      </c>
      <c r="K24" s="195">
        <v>0</v>
      </c>
      <c r="L24" s="147"/>
      <c r="M24" s="147"/>
      <c r="N24" s="151"/>
      <c r="O24" s="150"/>
      <c r="P24" s="174"/>
      <c r="Q24" s="151"/>
    </row>
    <row r="25" spans="3:17" x14ac:dyDescent="0.2">
      <c r="C25" s="142"/>
      <c r="D25" s="140"/>
      <c r="E25" s="140"/>
      <c r="F25" s="140"/>
      <c r="G25" s="141"/>
      <c r="H25" s="142"/>
      <c r="I25" s="148" t="s">
        <v>263</v>
      </c>
      <c r="J25" s="195"/>
      <c r="K25" s="195"/>
      <c r="M25" s="147"/>
      <c r="O25" s="150"/>
      <c r="P25" s="174"/>
    </row>
    <row r="26" spans="3:17" x14ac:dyDescent="0.2">
      <c r="C26" s="142"/>
      <c r="D26" s="140"/>
      <c r="E26" s="140"/>
      <c r="F26" s="140"/>
      <c r="G26" s="141"/>
      <c r="H26" s="142" t="s">
        <v>261</v>
      </c>
      <c r="I26" s="148" t="s">
        <v>279</v>
      </c>
      <c r="J26" s="195">
        <v>15789475.299999999</v>
      </c>
      <c r="K26" s="195">
        <v>0</v>
      </c>
      <c r="M26" s="147"/>
      <c r="N26" s="151"/>
      <c r="O26" s="150"/>
      <c r="P26" s="174"/>
      <c r="Q26" s="151"/>
    </row>
    <row r="27" spans="3:17" x14ac:dyDescent="0.2">
      <c r="C27" s="142"/>
      <c r="D27" s="140"/>
      <c r="E27" s="140"/>
      <c r="F27" s="140"/>
      <c r="G27" s="141"/>
      <c r="H27" s="142"/>
      <c r="I27" s="148" t="s">
        <v>263</v>
      </c>
      <c r="J27" s="195"/>
      <c r="K27" s="195"/>
      <c r="M27" s="147"/>
      <c r="O27" s="150"/>
      <c r="P27" s="174"/>
    </row>
    <row r="28" spans="3:17" x14ac:dyDescent="0.2">
      <c r="C28" s="142"/>
      <c r="D28" s="140"/>
      <c r="E28" s="140"/>
      <c r="F28" s="140"/>
      <c r="G28" s="141"/>
      <c r="H28" s="142" t="s">
        <v>261</v>
      </c>
      <c r="I28" s="148" t="s">
        <v>280</v>
      </c>
      <c r="J28" s="195">
        <v>4792422.3100000005</v>
      </c>
      <c r="K28" s="195">
        <v>0</v>
      </c>
      <c r="M28" s="147"/>
      <c r="O28" s="150"/>
      <c r="P28" s="174"/>
    </row>
    <row r="29" spans="3:17" x14ac:dyDescent="0.2">
      <c r="C29" s="142"/>
      <c r="D29" s="140"/>
      <c r="E29" s="140"/>
      <c r="F29" s="140"/>
      <c r="G29" s="141"/>
      <c r="H29" s="142"/>
      <c r="I29" s="148"/>
      <c r="J29" s="195"/>
      <c r="K29" s="195"/>
      <c r="M29" s="147"/>
      <c r="O29" s="150"/>
      <c r="P29" s="174"/>
    </row>
    <row r="30" spans="3:17" x14ac:dyDescent="0.2">
      <c r="C30" s="142"/>
      <c r="D30" s="140"/>
      <c r="E30" s="140"/>
      <c r="F30" s="140"/>
      <c r="G30" s="141"/>
      <c r="H30" s="142" t="s">
        <v>261</v>
      </c>
      <c r="I30" s="148" t="s">
        <v>249</v>
      </c>
      <c r="J30" s="195">
        <v>7802007</v>
      </c>
      <c r="K30" s="195">
        <v>0</v>
      </c>
      <c r="M30" s="147"/>
      <c r="N30" s="151"/>
      <c r="O30" s="150"/>
      <c r="P30" s="174"/>
      <c r="Q30" s="151"/>
    </row>
    <row r="31" spans="3:17" x14ac:dyDescent="0.2">
      <c r="C31" s="142"/>
      <c r="D31" s="140"/>
      <c r="E31" s="140"/>
      <c r="F31" s="140"/>
      <c r="G31" s="141"/>
      <c r="H31" s="142"/>
      <c r="I31" s="148"/>
      <c r="J31" s="195"/>
      <c r="K31" s="195"/>
      <c r="M31" s="147"/>
      <c r="N31" s="151"/>
      <c r="O31" s="150"/>
      <c r="P31" s="174"/>
      <c r="Q31" s="151"/>
    </row>
    <row r="32" spans="3:17" x14ac:dyDescent="0.2">
      <c r="C32" s="142"/>
      <c r="D32" s="140"/>
      <c r="E32" s="140"/>
      <c r="F32" s="140"/>
      <c r="G32" s="141"/>
      <c r="H32" s="142" t="s">
        <v>261</v>
      </c>
      <c r="I32" s="148" t="s">
        <v>250</v>
      </c>
      <c r="J32" s="195">
        <v>31998648</v>
      </c>
      <c r="K32" s="195">
        <v>0</v>
      </c>
      <c r="M32" s="147"/>
      <c r="O32" s="150"/>
      <c r="P32" s="151"/>
    </row>
    <row r="33" spans="3:20" x14ac:dyDescent="0.2">
      <c r="C33" s="142"/>
      <c r="D33" s="140"/>
      <c r="E33" s="140"/>
      <c r="F33" s="140"/>
      <c r="G33" s="141"/>
      <c r="H33" s="142"/>
      <c r="I33" s="148"/>
      <c r="J33" s="195"/>
      <c r="K33" s="195"/>
      <c r="M33" s="147"/>
      <c r="O33" s="150"/>
      <c r="P33" s="151"/>
    </row>
    <row r="34" spans="3:20" x14ac:dyDescent="0.2">
      <c r="C34" s="142"/>
      <c r="D34" s="140"/>
      <c r="E34" s="140"/>
      <c r="F34" s="140"/>
      <c r="G34" s="141"/>
      <c r="H34" s="142"/>
      <c r="I34" s="148"/>
      <c r="J34" s="144"/>
      <c r="K34" s="149"/>
      <c r="M34" s="147"/>
      <c r="O34" s="150"/>
      <c r="P34" s="151"/>
    </row>
    <row r="35" spans="3:20" ht="6" customHeight="1" x14ac:dyDescent="0.2">
      <c r="C35" s="142"/>
      <c r="D35" s="140"/>
      <c r="E35" s="140"/>
      <c r="F35" s="140"/>
      <c r="G35" s="141"/>
      <c r="H35" s="142"/>
      <c r="I35" s="143"/>
      <c r="J35" s="144"/>
      <c r="K35" s="143"/>
    </row>
    <row r="36" spans="3:20" x14ac:dyDescent="0.2">
      <c r="C36" s="142"/>
      <c r="D36" s="140"/>
      <c r="E36" s="140" t="s">
        <v>264</v>
      </c>
      <c r="F36" s="140"/>
      <c r="G36" s="141"/>
      <c r="H36" s="142"/>
      <c r="I36" s="143"/>
      <c r="J36" s="144"/>
      <c r="K36" s="143"/>
    </row>
    <row r="37" spans="3:20" x14ac:dyDescent="0.2">
      <c r="C37" s="142"/>
      <c r="D37" s="140"/>
      <c r="E37" s="140" t="s">
        <v>265</v>
      </c>
      <c r="F37" s="140"/>
      <c r="G37" s="141"/>
      <c r="H37" s="142"/>
      <c r="I37" s="143"/>
      <c r="J37" s="144"/>
      <c r="K37" s="143"/>
    </row>
    <row r="38" spans="3:20" ht="6" customHeight="1" x14ac:dyDescent="0.2">
      <c r="C38" s="142"/>
      <c r="D38" s="140"/>
      <c r="E38" s="140"/>
      <c r="F38" s="140"/>
      <c r="G38" s="141"/>
      <c r="H38" s="142"/>
      <c r="I38" s="143"/>
      <c r="J38" s="144"/>
      <c r="K38" s="143"/>
    </row>
    <row r="39" spans="3:20" x14ac:dyDescent="0.2">
      <c r="C39" s="142"/>
      <c r="D39" s="140" t="s">
        <v>266</v>
      </c>
      <c r="E39" s="140"/>
      <c r="F39" s="140"/>
      <c r="G39" s="141"/>
      <c r="H39" s="142"/>
      <c r="I39" s="143"/>
      <c r="J39" s="144"/>
      <c r="K39" s="143"/>
    </row>
    <row r="40" spans="3:20" ht="6" customHeight="1" x14ac:dyDescent="0.2">
      <c r="C40" s="142"/>
      <c r="D40" s="140"/>
      <c r="E40" s="140"/>
      <c r="F40" s="140"/>
      <c r="G40" s="141"/>
      <c r="H40" s="142"/>
      <c r="I40" s="143"/>
      <c r="J40" s="144"/>
      <c r="K40" s="143"/>
    </row>
    <row r="41" spans="3:20" x14ac:dyDescent="0.2">
      <c r="C41" s="142"/>
      <c r="D41" s="140"/>
      <c r="E41" s="140" t="s">
        <v>267</v>
      </c>
      <c r="F41" s="140"/>
      <c r="G41" s="141"/>
      <c r="H41" s="142"/>
      <c r="I41" s="143"/>
      <c r="J41" s="195">
        <v>0</v>
      </c>
      <c r="K41" s="195">
        <v>0</v>
      </c>
    </row>
    <row r="42" spans="3:20" x14ac:dyDescent="0.2">
      <c r="C42" s="142"/>
      <c r="D42" s="140"/>
      <c r="E42" s="140" t="s">
        <v>268</v>
      </c>
      <c r="F42" s="140"/>
      <c r="G42" s="141"/>
      <c r="H42" s="142"/>
      <c r="I42" s="143"/>
      <c r="J42" s="195">
        <v>0</v>
      </c>
      <c r="K42" s="195">
        <v>0</v>
      </c>
    </row>
    <row r="43" spans="3:20" x14ac:dyDescent="0.2">
      <c r="C43" s="142"/>
      <c r="D43" s="140"/>
      <c r="E43" s="140" t="s">
        <v>269</v>
      </c>
      <c r="F43" s="140"/>
      <c r="G43" s="141"/>
      <c r="H43" s="142"/>
      <c r="I43" s="143"/>
      <c r="J43" s="195">
        <v>0</v>
      </c>
      <c r="K43" s="195">
        <v>0</v>
      </c>
    </row>
    <row r="44" spans="3:20" x14ac:dyDescent="0.2">
      <c r="C44" s="142"/>
      <c r="D44" s="140"/>
      <c r="E44" s="140" t="s">
        <v>264</v>
      </c>
      <c r="F44" s="140"/>
      <c r="G44" s="141"/>
      <c r="H44" s="142"/>
      <c r="I44" s="143"/>
      <c r="J44" s="195">
        <v>0</v>
      </c>
      <c r="K44" s="195">
        <v>0</v>
      </c>
    </row>
    <row r="45" spans="3:20" x14ac:dyDescent="0.2">
      <c r="C45" s="142"/>
      <c r="D45" s="140"/>
      <c r="E45" s="140" t="s">
        <v>265</v>
      </c>
      <c r="F45" s="140"/>
      <c r="G45" s="141"/>
      <c r="H45" s="142"/>
      <c r="I45" s="143"/>
      <c r="J45" s="195">
        <v>0</v>
      </c>
      <c r="K45" s="195">
        <v>0</v>
      </c>
      <c r="P45" s="147"/>
    </row>
    <row r="46" spans="3:20" ht="6" customHeight="1" x14ac:dyDescent="0.2">
      <c r="C46" s="142"/>
      <c r="D46" s="140"/>
      <c r="E46" s="140"/>
      <c r="F46" s="140"/>
      <c r="G46" s="141"/>
      <c r="H46" s="142"/>
      <c r="I46" s="143"/>
      <c r="J46" s="144"/>
      <c r="K46" s="143"/>
    </row>
    <row r="47" spans="3:20" x14ac:dyDescent="0.2">
      <c r="C47" s="142"/>
      <c r="D47" s="152" t="s">
        <v>270</v>
      </c>
      <c r="E47" s="140"/>
      <c r="F47" s="140"/>
      <c r="G47" s="141"/>
      <c r="H47" s="142"/>
      <c r="I47" s="143"/>
      <c r="J47" s="227">
        <f>SUM(J17:J46)</f>
        <v>193722491.70000002</v>
      </c>
      <c r="K47" s="227">
        <f>SUM(K17:K46)</f>
        <v>16321051.449999999</v>
      </c>
      <c r="L47" s="155"/>
      <c r="N47" s="151"/>
    </row>
    <row r="48" spans="3:20" ht="6" customHeight="1" x14ac:dyDescent="0.2">
      <c r="C48" s="142"/>
      <c r="D48" s="140"/>
      <c r="E48" s="140"/>
      <c r="F48" s="140"/>
      <c r="G48" s="141"/>
      <c r="H48" s="142"/>
      <c r="I48" s="143"/>
      <c r="J48" s="144"/>
      <c r="K48" s="143"/>
      <c r="M48" s="131"/>
      <c r="N48" s="131"/>
      <c r="O48" s="131"/>
      <c r="P48" s="131"/>
      <c r="Q48" s="131"/>
      <c r="R48" s="131"/>
      <c r="S48" s="131"/>
      <c r="T48" s="131"/>
    </row>
    <row r="49" spans="3:20" x14ac:dyDescent="0.2">
      <c r="C49" s="142"/>
      <c r="D49" s="140"/>
      <c r="E49" s="145" t="s">
        <v>271</v>
      </c>
      <c r="F49" s="140"/>
      <c r="G49" s="141"/>
      <c r="H49" s="142"/>
      <c r="I49" s="143"/>
      <c r="J49" s="144"/>
      <c r="K49" s="143"/>
      <c r="M49" s="131"/>
      <c r="N49" s="131"/>
      <c r="O49" s="131"/>
      <c r="P49" s="131"/>
      <c r="Q49" s="131"/>
      <c r="R49" s="131"/>
      <c r="S49" s="131"/>
      <c r="T49" s="131"/>
    </row>
    <row r="50" spans="3:20" ht="6" customHeight="1" x14ac:dyDescent="0.2">
      <c r="C50" s="142"/>
      <c r="D50" s="140"/>
      <c r="E50" s="140"/>
      <c r="F50" s="140"/>
      <c r="G50" s="141"/>
      <c r="H50" s="142"/>
      <c r="I50" s="143"/>
      <c r="J50" s="144"/>
      <c r="K50" s="143"/>
      <c r="M50" s="131"/>
      <c r="N50" s="131"/>
      <c r="O50" s="131"/>
      <c r="P50" s="131"/>
      <c r="Q50" s="131"/>
      <c r="R50" s="131"/>
      <c r="S50" s="131"/>
      <c r="T50" s="131"/>
    </row>
    <row r="51" spans="3:20" x14ac:dyDescent="0.2">
      <c r="C51" s="142"/>
      <c r="D51" s="140" t="s">
        <v>259</v>
      </c>
      <c r="E51" s="140"/>
      <c r="F51" s="140"/>
      <c r="G51" s="141"/>
      <c r="H51" s="142"/>
      <c r="I51" s="143"/>
      <c r="J51" s="144"/>
      <c r="K51" s="143"/>
      <c r="M51" s="131"/>
      <c r="N51" s="131"/>
      <c r="O51" s="131"/>
      <c r="P51" s="156"/>
      <c r="Q51" s="131"/>
      <c r="R51" s="131"/>
      <c r="S51" s="131"/>
      <c r="T51" s="131"/>
    </row>
    <row r="52" spans="3:20" ht="6" customHeight="1" x14ac:dyDescent="0.2">
      <c r="C52" s="142"/>
      <c r="D52" s="140"/>
      <c r="E52" s="140"/>
      <c r="F52" s="140"/>
      <c r="G52" s="141"/>
      <c r="H52" s="142"/>
      <c r="I52" s="143"/>
      <c r="J52" s="144"/>
      <c r="K52" s="143"/>
      <c r="M52" s="131"/>
      <c r="N52" s="131"/>
      <c r="O52" s="131"/>
      <c r="P52" s="131"/>
      <c r="Q52" s="131"/>
      <c r="R52" s="131"/>
      <c r="S52" s="131"/>
      <c r="T52" s="131"/>
    </row>
    <row r="53" spans="3:20" x14ac:dyDescent="0.2">
      <c r="C53" s="142"/>
      <c r="D53" s="140"/>
      <c r="E53" s="140" t="s">
        <v>260</v>
      </c>
      <c r="F53" s="140"/>
      <c r="G53" s="141"/>
      <c r="H53" s="142"/>
      <c r="I53" s="143"/>
      <c r="J53" s="144"/>
      <c r="K53" s="157"/>
      <c r="M53" s="131"/>
      <c r="N53" s="131"/>
      <c r="O53" s="131"/>
      <c r="P53" s="156"/>
      <c r="Q53" s="131"/>
      <c r="R53" s="131"/>
      <c r="S53" s="131"/>
      <c r="T53" s="131"/>
    </row>
    <row r="54" spans="3:20" x14ac:dyDescent="0.2">
      <c r="C54" s="142"/>
      <c r="D54" s="140"/>
      <c r="E54" s="140"/>
      <c r="F54" s="140"/>
      <c r="G54" s="141"/>
      <c r="H54" s="142" t="s">
        <v>261</v>
      </c>
      <c r="I54" s="148" t="s">
        <v>262</v>
      </c>
      <c r="J54" s="195">
        <v>405213275.71000004</v>
      </c>
      <c r="K54" s="195">
        <v>963714047.03999996</v>
      </c>
      <c r="M54" s="156"/>
      <c r="N54" s="156"/>
      <c r="O54" s="150"/>
      <c r="P54" s="151"/>
      <c r="Q54" s="131"/>
      <c r="R54" s="131"/>
      <c r="S54" s="131"/>
      <c r="T54" s="131"/>
    </row>
    <row r="55" spans="3:20" x14ac:dyDescent="0.2">
      <c r="C55" s="142"/>
      <c r="D55" s="140"/>
      <c r="E55" s="140"/>
      <c r="F55" s="140"/>
      <c r="G55" s="141"/>
      <c r="H55" s="142"/>
      <c r="I55" s="148"/>
      <c r="J55" s="195"/>
      <c r="K55" s="195"/>
      <c r="M55" s="156"/>
      <c r="N55" s="156"/>
      <c r="O55" s="131"/>
      <c r="P55" s="156"/>
      <c r="Q55" s="131"/>
      <c r="R55" s="131"/>
      <c r="S55" s="131"/>
      <c r="T55" s="131"/>
    </row>
    <row r="56" spans="3:20" x14ac:dyDescent="0.2">
      <c r="C56" s="142"/>
      <c r="D56" s="140"/>
      <c r="E56" s="140"/>
      <c r="F56" s="140"/>
      <c r="G56" s="141"/>
      <c r="H56" s="142"/>
      <c r="I56" s="148" t="s">
        <v>263</v>
      </c>
      <c r="J56" s="195"/>
      <c r="K56" s="195"/>
      <c r="M56" s="156"/>
      <c r="N56" s="156"/>
      <c r="O56" s="131"/>
      <c r="P56" s="131"/>
      <c r="Q56" s="131"/>
      <c r="R56" s="131"/>
      <c r="S56" s="131"/>
      <c r="T56" s="131"/>
    </row>
    <row r="57" spans="3:20" x14ac:dyDescent="0.2">
      <c r="C57" s="142"/>
      <c r="D57" s="140"/>
      <c r="E57" s="140"/>
      <c r="F57" s="140"/>
      <c r="G57" s="141"/>
      <c r="H57" s="142" t="s">
        <v>261</v>
      </c>
      <c r="I57" s="148" t="s">
        <v>276</v>
      </c>
      <c r="J57" s="195">
        <v>595562170.44558442</v>
      </c>
      <c r="K57" s="195">
        <v>814617440</v>
      </c>
      <c r="L57" s="151"/>
      <c r="M57" s="156"/>
      <c r="N57" s="156"/>
      <c r="O57" s="150"/>
      <c r="P57" s="151"/>
      <c r="Q57" s="131"/>
      <c r="R57" s="131"/>
      <c r="S57" s="131"/>
      <c r="T57" s="131"/>
    </row>
    <row r="58" spans="3:20" x14ac:dyDescent="0.2">
      <c r="C58" s="142"/>
      <c r="D58" s="140"/>
      <c r="E58" s="140"/>
      <c r="F58" s="140"/>
      <c r="G58" s="141"/>
      <c r="H58" s="142"/>
      <c r="I58" s="148" t="s">
        <v>263</v>
      </c>
      <c r="J58" s="195"/>
      <c r="K58" s="195"/>
      <c r="M58" s="156"/>
      <c r="N58" s="156"/>
      <c r="O58" s="131"/>
      <c r="P58" s="156"/>
      <c r="Q58" s="131"/>
      <c r="R58" s="131"/>
      <c r="S58" s="131"/>
      <c r="T58" s="131"/>
    </row>
    <row r="59" spans="3:20" x14ac:dyDescent="0.2">
      <c r="C59" s="142"/>
      <c r="D59" s="140"/>
      <c r="E59" s="140"/>
      <c r="F59" s="140"/>
      <c r="G59" s="141"/>
      <c r="H59" s="142"/>
      <c r="I59" s="148" t="s">
        <v>277</v>
      </c>
      <c r="J59" s="195">
        <v>0</v>
      </c>
      <c r="K59" s="195">
        <v>185936202.31999999</v>
      </c>
      <c r="M59" s="156"/>
      <c r="N59" s="156"/>
      <c r="O59" s="131"/>
      <c r="P59" s="156"/>
      <c r="Q59" s="131"/>
      <c r="R59" s="131"/>
      <c r="S59" s="131"/>
      <c r="T59" s="131"/>
    </row>
    <row r="60" spans="3:20" x14ac:dyDescent="0.2">
      <c r="C60" s="142"/>
      <c r="D60" s="140"/>
      <c r="E60" s="140"/>
      <c r="F60" s="140"/>
      <c r="G60" s="141"/>
      <c r="H60" s="142"/>
      <c r="I60" s="148" t="s">
        <v>263</v>
      </c>
      <c r="J60" s="195"/>
      <c r="K60" s="195"/>
      <c r="M60" s="156"/>
      <c r="N60" s="156"/>
      <c r="O60" s="131"/>
      <c r="P60" s="156"/>
      <c r="Q60" s="131"/>
      <c r="R60" s="131"/>
      <c r="S60" s="131"/>
      <c r="T60" s="131"/>
    </row>
    <row r="61" spans="3:20" x14ac:dyDescent="0.2">
      <c r="C61" s="142"/>
      <c r="D61" s="140"/>
      <c r="E61" s="140"/>
      <c r="F61" s="140"/>
      <c r="G61" s="141"/>
      <c r="H61" s="142" t="s">
        <v>261</v>
      </c>
      <c r="I61" s="148" t="s">
        <v>278</v>
      </c>
      <c r="J61" s="195">
        <v>219371558.34683481</v>
      </c>
      <c r="K61" s="195">
        <v>0</v>
      </c>
      <c r="M61" s="156"/>
      <c r="N61" s="156"/>
      <c r="O61" s="131"/>
      <c r="P61" s="156"/>
      <c r="Q61" s="131"/>
      <c r="R61" s="131"/>
      <c r="S61" s="131"/>
      <c r="T61" s="131"/>
    </row>
    <row r="62" spans="3:20" x14ac:dyDescent="0.2">
      <c r="C62" s="142"/>
      <c r="D62" s="140"/>
      <c r="E62" s="140"/>
      <c r="F62" s="140"/>
      <c r="G62" s="141"/>
      <c r="H62" s="142"/>
      <c r="I62" s="148" t="s">
        <v>263</v>
      </c>
      <c r="J62" s="195"/>
      <c r="K62" s="195"/>
      <c r="M62" s="156"/>
      <c r="N62" s="156"/>
      <c r="O62" s="131"/>
      <c r="P62" s="156"/>
      <c r="Q62" s="131"/>
      <c r="R62" s="131"/>
      <c r="S62" s="131"/>
      <c r="T62" s="131"/>
    </row>
    <row r="63" spans="3:20" x14ac:dyDescent="0.2">
      <c r="C63" s="142"/>
      <c r="D63" s="140"/>
      <c r="E63" s="140"/>
      <c r="F63" s="140"/>
      <c r="G63" s="141"/>
      <c r="H63" s="142" t="s">
        <v>261</v>
      </c>
      <c r="I63" s="148" t="s">
        <v>281</v>
      </c>
      <c r="J63" s="195">
        <v>246052626.79334113</v>
      </c>
      <c r="K63" s="195">
        <v>0</v>
      </c>
      <c r="M63" s="156"/>
      <c r="N63" s="156"/>
      <c r="O63" s="131"/>
      <c r="P63" s="156"/>
      <c r="Q63" s="131"/>
      <c r="R63" s="131"/>
      <c r="S63" s="131"/>
      <c r="T63" s="131"/>
    </row>
    <row r="64" spans="3:20" x14ac:dyDescent="0.2">
      <c r="C64" s="142"/>
      <c r="D64" s="140"/>
      <c r="E64" s="140"/>
      <c r="F64" s="140"/>
      <c r="G64" s="141"/>
      <c r="H64" s="142"/>
      <c r="I64" s="148" t="s">
        <v>263</v>
      </c>
      <c r="J64" s="195"/>
      <c r="K64" s="195"/>
      <c r="M64" s="156"/>
      <c r="N64" s="156"/>
      <c r="O64" s="131"/>
      <c r="P64" s="156"/>
      <c r="Q64" s="131"/>
      <c r="R64" s="131"/>
      <c r="S64" s="131"/>
      <c r="T64" s="131"/>
    </row>
    <row r="65" spans="3:20" x14ac:dyDescent="0.2">
      <c r="C65" s="142"/>
      <c r="D65" s="140"/>
      <c r="E65" s="140"/>
      <c r="F65" s="140"/>
      <c r="G65" s="141"/>
      <c r="H65" s="142" t="s">
        <v>261</v>
      </c>
      <c r="I65" s="148" t="s">
        <v>280</v>
      </c>
      <c r="J65" s="195">
        <v>74681905.584239691</v>
      </c>
      <c r="K65" s="195">
        <v>0</v>
      </c>
      <c r="M65" s="156"/>
      <c r="N65" s="156"/>
      <c r="O65" s="131"/>
      <c r="P65" s="156"/>
      <c r="Q65" s="131"/>
      <c r="R65" s="131"/>
      <c r="S65" s="131"/>
      <c r="T65" s="131"/>
    </row>
    <row r="66" spans="3:20" x14ac:dyDescent="0.2">
      <c r="C66" s="142"/>
      <c r="D66" s="140"/>
      <c r="E66" s="140"/>
      <c r="F66" s="140"/>
      <c r="G66" s="141"/>
      <c r="H66" s="142"/>
      <c r="I66" s="148"/>
      <c r="J66" s="195"/>
      <c r="K66" s="195"/>
      <c r="M66" s="156"/>
      <c r="N66" s="156"/>
      <c r="O66" s="131"/>
      <c r="P66" s="156"/>
      <c r="Q66" s="131"/>
      <c r="R66" s="131"/>
      <c r="S66" s="131"/>
      <c r="T66" s="131"/>
    </row>
    <row r="67" spans="3:20" x14ac:dyDescent="0.2">
      <c r="C67" s="142"/>
      <c r="D67" s="140"/>
      <c r="E67" s="140"/>
      <c r="F67" s="140"/>
      <c r="G67" s="141"/>
      <c r="H67" s="142" t="s">
        <v>261</v>
      </c>
      <c r="I67" s="148" t="s">
        <v>249</v>
      </c>
      <c r="J67" s="195">
        <v>57916882.801253691</v>
      </c>
      <c r="K67" s="195">
        <v>0</v>
      </c>
      <c r="M67" s="156"/>
      <c r="N67" s="156"/>
      <c r="O67" s="150"/>
      <c r="P67" s="151"/>
      <c r="Q67" s="131"/>
      <c r="R67" s="131"/>
      <c r="S67" s="131"/>
      <c r="T67" s="131"/>
    </row>
    <row r="68" spans="3:20" x14ac:dyDescent="0.2">
      <c r="C68" s="142"/>
      <c r="D68" s="140"/>
      <c r="E68" s="140"/>
      <c r="F68" s="140"/>
      <c r="G68" s="141"/>
      <c r="H68" s="142"/>
      <c r="I68" s="148"/>
      <c r="J68" s="195"/>
      <c r="K68" s="195"/>
      <c r="M68" s="156"/>
      <c r="N68" s="156"/>
      <c r="O68" s="131"/>
      <c r="P68" s="156"/>
      <c r="Q68" s="131"/>
      <c r="R68" s="131"/>
      <c r="S68" s="131"/>
      <c r="T68" s="131"/>
    </row>
    <row r="69" spans="3:20" ht="12" customHeight="1" x14ac:dyDescent="0.2">
      <c r="C69" s="142"/>
      <c r="D69" s="140"/>
      <c r="E69" s="140"/>
      <c r="F69" s="140"/>
      <c r="G69" s="141"/>
      <c r="H69" s="142" t="s">
        <v>261</v>
      </c>
      <c r="I69" s="148" t="s">
        <v>250</v>
      </c>
      <c r="J69" s="195">
        <v>14544832</v>
      </c>
      <c r="K69" s="195">
        <v>0</v>
      </c>
      <c r="M69" s="156"/>
      <c r="N69" s="156"/>
      <c r="O69" s="150"/>
      <c r="P69" s="151"/>
      <c r="Q69" s="131"/>
      <c r="R69" s="131"/>
      <c r="S69" s="131"/>
      <c r="T69" s="131"/>
    </row>
    <row r="70" spans="3:20" ht="12" customHeight="1" x14ac:dyDescent="0.2">
      <c r="C70" s="142"/>
      <c r="D70" s="140"/>
      <c r="E70" s="140"/>
      <c r="F70" s="140"/>
      <c r="G70" s="141"/>
      <c r="H70" s="142"/>
      <c r="I70" s="148"/>
      <c r="J70" s="144"/>
      <c r="K70" s="149"/>
      <c r="M70" s="156"/>
      <c r="N70" s="156"/>
      <c r="O70" s="131"/>
      <c r="P70" s="156"/>
      <c r="Q70" s="131"/>
      <c r="R70" s="131"/>
      <c r="S70" s="131"/>
      <c r="T70" s="131"/>
    </row>
    <row r="71" spans="3:20" x14ac:dyDescent="0.2">
      <c r="C71" s="142"/>
      <c r="D71" s="140"/>
      <c r="E71" s="140" t="s">
        <v>264</v>
      </c>
      <c r="F71" s="140"/>
      <c r="G71" s="141"/>
      <c r="H71" s="142"/>
      <c r="I71" s="143"/>
      <c r="J71" s="144"/>
      <c r="K71" s="149"/>
      <c r="M71" s="156"/>
      <c r="N71" s="156"/>
      <c r="O71" s="131"/>
      <c r="P71" s="156"/>
      <c r="Q71" s="131"/>
      <c r="R71" s="131"/>
      <c r="S71" s="131"/>
      <c r="T71" s="131"/>
    </row>
    <row r="72" spans="3:20" x14ac:dyDescent="0.2">
      <c r="C72" s="142"/>
      <c r="D72" s="140"/>
      <c r="E72" s="140" t="s">
        <v>265</v>
      </c>
      <c r="F72" s="140"/>
      <c r="G72" s="141"/>
      <c r="H72" s="142"/>
      <c r="I72" s="143"/>
      <c r="J72" s="144"/>
      <c r="K72" s="149"/>
      <c r="M72" s="156"/>
      <c r="N72" s="156"/>
      <c r="O72" s="131"/>
      <c r="P72" s="156"/>
      <c r="Q72" s="131"/>
      <c r="R72" s="131"/>
      <c r="S72" s="131"/>
      <c r="T72" s="131"/>
    </row>
    <row r="73" spans="3:20" ht="6" customHeight="1" x14ac:dyDescent="0.2">
      <c r="C73" s="142"/>
      <c r="D73" s="140"/>
      <c r="E73" s="140"/>
      <c r="F73" s="140"/>
      <c r="G73" s="141"/>
      <c r="H73" s="142"/>
      <c r="I73" s="143"/>
      <c r="J73" s="144"/>
      <c r="K73" s="149"/>
      <c r="M73" s="131"/>
      <c r="N73" s="131"/>
      <c r="O73" s="131"/>
      <c r="P73" s="156"/>
      <c r="Q73" s="131"/>
      <c r="R73" s="131"/>
      <c r="S73" s="131"/>
      <c r="T73" s="131"/>
    </row>
    <row r="74" spans="3:20" x14ac:dyDescent="0.2">
      <c r="C74" s="142"/>
      <c r="D74" s="140" t="s">
        <v>266</v>
      </c>
      <c r="E74" s="140"/>
      <c r="F74" s="140"/>
      <c r="G74" s="141"/>
      <c r="H74" s="142"/>
      <c r="I74" s="143"/>
      <c r="J74" s="144"/>
      <c r="K74" s="149"/>
      <c r="M74" s="131"/>
      <c r="N74" s="131"/>
      <c r="O74" s="131"/>
      <c r="P74" s="156"/>
      <c r="Q74" s="131"/>
      <c r="R74" s="131"/>
      <c r="S74" s="131"/>
      <c r="T74" s="131"/>
    </row>
    <row r="75" spans="3:20" x14ac:dyDescent="0.2">
      <c r="C75" s="142"/>
      <c r="D75" s="140"/>
      <c r="E75" s="140" t="s">
        <v>267</v>
      </c>
      <c r="F75" s="140"/>
      <c r="G75" s="141"/>
      <c r="H75" s="142"/>
      <c r="I75" s="143"/>
      <c r="J75" s="195">
        <v>0</v>
      </c>
      <c r="K75" s="195">
        <v>0</v>
      </c>
      <c r="M75" s="131"/>
      <c r="N75" s="131"/>
      <c r="O75" s="131"/>
      <c r="P75" s="156"/>
      <c r="Q75" s="131"/>
      <c r="R75" s="131"/>
      <c r="S75" s="131"/>
      <c r="T75" s="131"/>
    </row>
    <row r="76" spans="3:20" x14ac:dyDescent="0.2">
      <c r="C76" s="142"/>
      <c r="D76" s="140"/>
      <c r="E76" s="140" t="s">
        <v>268</v>
      </c>
      <c r="F76" s="140"/>
      <c r="G76" s="141"/>
      <c r="H76" s="142"/>
      <c r="I76" s="143"/>
      <c r="J76" s="195">
        <v>0</v>
      </c>
      <c r="K76" s="195">
        <v>0</v>
      </c>
      <c r="M76" s="131"/>
      <c r="N76" s="131"/>
      <c r="O76" s="131"/>
      <c r="P76" s="156"/>
      <c r="Q76" s="131"/>
      <c r="R76" s="131"/>
      <c r="S76" s="131"/>
      <c r="T76" s="131"/>
    </row>
    <row r="77" spans="3:20" x14ac:dyDescent="0.2">
      <c r="C77" s="142"/>
      <c r="D77" s="140"/>
      <c r="E77" s="140" t="s">
        <v>269</v>
      </c>
      <c r="F77" s="140"/>
      <c r="G77" s="141"/>
      <c r="H77" s="142"/>
      <c r="I77" s="143"/>
      <c r="J77" s="195">
        <v>0</v>
      </c>
      <c r="K77" s="195">
        <v>0</v>
      </c>
      <c r="M77" s="131"/>
      <c r="N77" s="131"/>
      <c r="O77" s="131"/>
      <c r="P77" s="156"/>
      <c r="Q77" s="131"/>
      <c r="R77" s="131"/>
      <c r="S77" s="131"/>
      <c r="T77" s="131"/>
    </row>
    <row r="78" spans="3:20" x14ac:dyDescent="0.2">
      <c r="C78" s="142"/>
      <c r="D78" s="140"/>
      <c r="E78" s="140" t="s">
        <v>264</v>
      </c>
      <c r="F78" s="140"/>
      <c r="G78" s="141"/>
      <c r="H78" s="142"/>
      <c r="I78" s="143"/>
      <c r="J78" s="195">
        <v>0</v>
      </c>
      <c r="K78" s="195">
        <v>0</v>
      </c>
      <c r="M78" s="131"/>
      <c r="N78" s="131"/>
      <c r="O78" s="131"/>
      <c r="P78" s="156"/>
      <c r="Q78" s="131"/>
      <c r="R78" s="131"/>
      <c r="S78" s="131"/>
      <c r="T78" s="131"/>
    </row>
    <row r="79" spans="3:20" x14ac:dyDescent="0.2">
      <c r="C79" s="142"/>
      <c r="D79" s="140"/>
      <c r="E79" s="140" t="s">
        <v>265</v>
      </c>
      <c r="F79" s="140"/>
      <c r="G79" s="141"/>
      <c r="H79" s="142"/>
      <c r="I79" s="143"/>
      <c r="J79" s="195">
        <v>0</v>
      </c>
      <c r="K79" s="195">
        <v>0</v>
      </c>
      <c r="M79" s="131"/>
      <c r="N79" s="131"/>
      <c r="O79" s="131"/>
      <c r="P79" s="156"/>
      <c r="Q79" s="131"/>
      <c r="R79" s="131"/>
      <c r="S79" s="131"/>
      <c r="T79" s="131"/>
    </row>
    <row r="80" spans="3:20" ht="6" customHeight="1" x14ac:dyDescent="0.2">
      <c r="C80" s="142"/>
      <c r="D80" s="140"/>
      <c r="E80" s="140"/>
      <c r="F80" s="140"/>
      <c r="G80" s="141"/>
      <c r="H80" s="142"/>
      <c r="I80" s="143"/>
      <c r="J80" s="153"/>
      <c r="K80" s="154"/>
      <c r="M80" s="131"/>
      <c r="N80" s="131"/>
      <c r="O80" s="131"/>
      <c r="P80" s="156"/>
      <c r="Q80" s="131"/>
      <c r="R80" s="131"/>
      <c r="S80" s="131"/>
      <c r="T80" s="131"/>
    </row>
    <row r="81" spans="3:20" x14ac:dyDescent="0.2">
      <c r="C81" s="142"/>
      <c r="D81" s="152" t="s">
        <v>272</v>
      </c>
      <c r="E81" s="140"/>
      <c r="F81" s="140"/>
      <c r="G81" s="141"/>
      <c r="H81" s="142"/>
      <c r="I81" s="143"/>
      <c r="J81" s="158">
        <f>SUM(J54:J79)</f>
        <v>1613343251.6812539</v>
      </c>
      <c r="K81" s="158">
        <f>SUM(K54:K79)</f>
        <v>1964267689.3599999</v>
      </c>
      <c r="L81" s="151"/>
      <c r="M81" s="156"/>
      <c r="N81" s="150"/>
      <c r="O81" s="131"/>
      <c r="P81" s="156"/>
      <c r="Q81" s="131"/>
      <c r="R81" s="131"/>
      <c r="S81" s="131"/>
      <c r="T81" s="131"/>
    </row>
    <row r="82" spans="3:20" ht="6" customHeight="1" x14ac:dyDescent="0.2">
      <c r="C82" s="142"/>
      <c r="D82" s="140"/>
      <c r="E82" s="140"/>
      <c r="F82" s="140"/>
      <c r="G82" s="141"/>
      <c r="H82" s="142"/>
      <c r="I82" s="143"/>
      <c r="J82" s="144"/>
      <c r="K82" s="149"/>
      <c r="M82" s="131"/>
      <c r="N82" s="131"/>
      <c r="O82" s="131"/>
      <c r="P82" s="156"/>
      <c r="Q82" s="131"/>
      <c r="R82" s="131"/>
      <c r="S82" s="131"/>
      <c r="T82" s="131"/>
    </row>
    <row r="83" spans="3:20" x14ac:dyDescent="0.2">
      <c r="C83" s="139" t="s">
        <v>273</v>
      </c>
      <c r="D83" s="140"/>
      <c r="E83" s="140"/>
      <c r="F83" s="140"/>
      <c r="G83" s="141"/>
      <c r="H83" s="142"/>
      <c r="I83" s="143"/>
      <c r="J83" s="144"/>
      <c r="K83" s="149"/>
      <c r="M83" s="131"/>
      <c r="N83" s="131"/>
      <c r="O83" s="131"/>
      <c r="P83" s="156"/>
      <c r="Q83" s="131"/>
      <c r="R83" s="131"/>
      <c r="S83" s="131"/>
      <c r="T83" s="131"/>
    </row>
    <row r="84" spans="3:20" ht="6" customHeight="1" x14ac:dyDescent="0.2">
      <c r="C84" s="142"/>
      <c r="D84" s="140"/>
      <c r="E84" s="140"/>
      <c r="F84" s="140"/>
      <c r="G84" s="141"/>
      <c r="H84" s="142"/>
      <c r="I84" s="143"/>
      <c r="J84" s="195"/>
      <c r="K84" s="195"/>
      <c r="M84" s="131"/>
      <c r="N84" s="131"/>
      <c r="O84" s="131"/>
      <c r="P84" s="156"/>
      <c r="Q84" s="131"/>
      <c r="R84" s="131"/>
      <c r="S84" s="131"/>
      <c r="T84" s="131"/>
    </row>
    <row r="85" spans="3:20" x14ac:dyDescent="0.2">
      <c r="C85" s="139"/>
      <c r="D85" s="140" t="s">
        <v>273</v>
      </c>
      <c r="E85" s="140"/>
      <c r="F85" s="140"/>
      <c r="G85" s="141"/>
      <c r="H85" s="142"/>
      <c r="I85" s="143"/>
      <c r="J85" s="195">
        <v>464751959.29874587</v>
      </c>
      <c r="K85" s="195">
        <v>513960515.13999993</v>
      </c>
      <c r="M85" s="131"/>
      <c r="N85" s="131"/>
      <c r="O85" s="131"/>
      <c r="P85" s="156"/>
      <c r="Q85" s="131"/>
      <c r="R85" s="131"/>
      <c r="S85" s="131"/>
      <c r="T85" s="131"/>
    </row>
    <row r="86" spans="3:20" ht="6" customHeight="1" x14ac:dyDescent="0.2">
      <c r="C86" s="142"/>
      <c r="D86" s="140"/>
      <c r="E86" s="140"/>
      <c r="F86" s="140"/>
      <c r="G86" s="141"/>
      <c r="H86" s="142"/>
      <c r="I86" s="143"/>
      <c r="J86" s="144"/>
      <c r="K86" s="144"/>
      <c r="M86" s="131"/>
      <c r="N86" s="131"/>
      <c r="O86" s="131"/>
      <c r="P86" s="156"/>
      <c r="Q86" s="131"/>
      <c r="R86" s="131"/>
      <c r="S86" s="131"/>
      <c r="T86" s="131"/>
    </row>
    <row r="87" spans="3:20" x14ac:dyDescent="0.2">
      <c r="C87" s="159" t="s">
        <v>274</v>
      </c>
      <c r="D87" s="160"/>
      <c r="E87" s="160"/>
      <c r="F87" s="160"/>
      <c r="G87" s="161"/>
      <c r="H87" s="162"/>
      <c r="I87" s="163"/>
      <c r="J87" s="164">
        <f>+J85+J81+J47</f>
        <v>2271817702.6799998</v>
      </c>
      <c r="K87" s="164">
        <f>+K85+K81+K47</f>
        <v>2494549255.9499998</v>
      </c>
      <c r="L87" s="147"/>
      <c r="M87" s="165"/>
      <c r="N87" s="166"/>
      <c r="O87" s="131"/>
      <c r="P87" s="156"/>
      <c r="Q87" s="131"/>
      <c r="R87" s="131"/>
      <c r="S87" s="131"/>
      <c r="T87" s="131"/>
    </row>
    <row r="88" spans="3:20" ht="6" customHeight="1" x14ac:dyDescent="0.2">
      <c r="C88" s="167"/>
      <c r="D88" s="168"/>
      <c r="E88" s="168"/>
      <c r="F88" s="168"/>
      <c r="G88" s="169"/>
      <c r="H88" s="167"/>
      <c r="I88" s="170"/>
      <c r="J88" s="171"/>
      <c r="K88" s="172"/>
      <c r="M88" s="131"/>
      <c r="N88" s="131"/>
      <c r="O88" s="131"/>
      <c r="P88" s="156"/>
      <c r="Q88" s="131"/>
      <c r="R88" s="131"/>
      <c r="S88" s="131"/>
      <c r="T88" s="131"/>
    </row>
    <row r="89" spans="3:20" x14ac:dyDescent="0.2">
      <c r="K89" s="147"/>
      <c r="M89" s="131"/>
      <c r="N89" s="131"/>
      <c r="O89" s="131"/>
      <c r="P89" s="156"/>
      <c r="Q89" s="131"/>
      <c r="R89" s="131"/>
      <c r="S89" s="131"/>
      <c r="T89" s="131"/>
    </row>
    <row r="90" spans="3:20" x14ac:dyDescent="0.2">
      <c r="M90" s="131"/>
      <c r="N90" s="131"/>
      <c r="O90" s="131"/>
      <c r="P90" s="156"/>
      <c r="Q90" s="131"/>
      <c r="R90" s="131"/>
      <c r="S90" s="131"/>
      <c r="T90" s="131"/>
    </row>
    <row r="91" spans="3:20" hidden="1" x14ac:dyDescent="0.2">
      <c r="M91" s="131"/>
      <c r="N91" s="131"/>
      <c r="O91" s="131"/>
      <c r="P91" s="156"/>
      <c r="Q91" s="131"/>
      <c r="R91" s="150"/>
      <c r="S91" s="131"/>
      <c r="T91" s="131"/>
    </row>
    <row r="92" spans="3:20" hidden="1" x14ac:dyDescent="0.2">
      <c r="M92" s="131"/>
      <c r="N92" s="131"/>
      <c r="O92" s="131"/>
      <c r="P92" s="131"/>
      <c r="Q92" s="131"/>
      <c r="R92" s="131"/>
      <c r="S92" s="131"/>
      <c r="T92" s="131"/>
    </row>
    <row r="93" spans="3:20" hidden="1" x14ac:dyDescent="0.2">
      <c r="K93" s="228">
        <v>2494549255.9499998</v>
      </c>
      <c r="L93" s="229" t="s">
        <v>298</v>
      </c>
      <c r="M93" s="131"/>
      <c r="N93" s="131"/>
      <c r="O93" s="131"/>
      <c r="P93" s="131"/>
      <c r="Q93" s="156"/>
      <c r="R93" s="131"/>
      <c r="S93" s="131"/>
      <c r="T93" s="131"/>
    </row>
    <row r="94" spans="3:20" hidden="1" x14ac:dyDescent="0.2">
      <c r="M94" s="131"/>
      <c r="N94" s="131"/>
      <c r="O94" s="131"/>
      <c r="P94" s="131"/>
      <c r="Q94" s="131"/>
      <c r="R94" s="131"/>
      <c r="S94" s="131"/>
      <c r="T94" s="131"/>
    </row>
    <row r="95" spans="3:20" hidden="1" x14ac:dyDescent="0.2">
      <c r="M95" s="131"/>
      <c r="N95" s="131"/>
      <c r="O95" s="131"/>
      <c r="P95" s="156"/>
      <c r="Q95" s="156"/>
      <c r="R95" s="131"/>
      <c r="S95" s="131"/>
      <c r="T95" s="131"/>
    </row>
    <row r="96" spans="3:20" x14ac:dyDescent="0.2">
      <c r="M96" s="131"/>
      <c r="N96" s="131"/>
      <c r="O96" s="131"/>
      <c r="P96" s="156"/>
      <c r="Q96" s="156"/>
      <c r="R96" s="131"/>
      <c r="S96" s="131"/>
      <c r="T96" s="131"/>
    </row>
    <row r="97" spans="13:20" x14ac:dyDescent="0.2">
      <c r="M97" s="131"/>
      <c r="N97" s="131"/>
      <c r="O97" s="131"/>
      <c r="P97" s="156"/>
      <c r="Q97" s="156"/>
      <c r="R97" s="131"/>
      <c r="S97" s="131"/>
      <c r="T97" s="131"/>
    </row>
    <row r="98" spans="13:20" x14ac:dyDescent="0.2">
      <c r="M98" s="131"/>
      <c r="N98" s="131"/>
      <c r="O98" s="131"/>
      <c r="P98" s="156"/>
      <c r="Q98" s="173"/>
      <c r="R98" s="131"/>
      <c r="S98" s="131"/>
      <c r="T98" s="131"/>
    </row>
    <row r="99" spans="13:20" x14ac:dyDescent="0.2">
      <c r="M99" s="131"/>
      <c r="N99" s="131"/>
      <c r="O99" s="131"/>
      <c r="P99" s="156"/>
      <c r="Q99" s="156"/>
      <c r="R99" s="131"/>
      <c r="S99" s="131"/>
      <c r="T99" s="131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 r:id="rId1"/>
  <ignoredErrors>
    <ignoredError sqref="J47:K4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82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19" style="1" customWidth="1"/>
    <col min="11" max="11" width="18.140625" style="1" customWidth="1"/>
    <col min="12" max="12" width="1.85546875" style="1" customWidth="1"/>
    <col min="13" max="13" width="12.42578125" style="1" customWidth="1"/>
    <col min="14" max="14" width="13.85546875" style="82" hidden="1" customWidth="1"/>
    <col min="15" max="15" width="12.42578125" style="1" customWidth="1"/>
    <col min="16" max="16383" width="12.42578125" style="1"/>
    <col min="16384" max="16384" width="11.42578125" style="1" customWidth="1"/>
  </cols>
  <sheetData>
    <row r="1" spans="1:14" x14ac:dyDescent="0.2"/>
    <row r="2" spans="1:14" s="2" customFormat="1" ht="20.25" customHeight="1" x14ac:dyDescent="0.2">
      <c r="A2" s="82"/>
      <c r="C2" s="317" t="s">
        <v>38</v>
      </c>
      <c r="D2" s="318"/>
      <c r="E2" s="318"/>
      <c r="F2" s="318"/>
      <c r="G2" s="318"/>
      <c r="H2" s="318"/>
      <c r="I2" s="318"/>
      <c r="J2" s="318"/>
      <c r="K2" s="319"/>
      <c r="L2" s="1"/>
      <c r="N2" s="82"/>
    </row>
    <row r="3" spans="1:14" s="2" customFormat="1" ht="20.25" customHeight="1" x14ac:dyDescent="0.2">
      <c r="A3" s="82"/>
      <c r="C3" s="320" t="s">
        <v>39</v>
      </c>
      <c r="D3" s="321"/>
      <c r="E3" s="321"/>
      <c r="F3" s="321"/>
      <c r="G3" s="321"/>
      <c r="H3" s="321"/>
      <c r="I3" s="321"/>
      <c r="J3" s="321"/>
      <c r="K3" s="322"/>
      <c r="L3" s="1"/>
      <c r="N3" s="82"/>
    </row>
    <row r="4" spans="1:14" s="2" customFormat="1" ht="20.25" customHeight="1" x14ac:dyDescent="0.2">
      <c r="A4" s="82"/>
      <c r="C4" s="323" t="s">
        <v>297</v>
      </c>
      <c r="D4" s="324"/>
      <c r="E4" s="324"/>
      <c r="F4" s="324"/>
      <c r="G4" s="324"/>
      <c r="H4" s="324"/>
      <c r="I4" s="324"/>
      <c r="J4" s="324"/>
      <c r="K4" s="325"/>
      <c r="L4" s="1"/>
      <c r="N4" s="82"/>
    </row>
    <row r="5" spans="1:14" s="7" customFormat="1" ht="5.45" customHeight="1" x14ac:dyDescent="0.2">
      <c r="A5" s="82"/>
      <c r="C5" s="3"/>
      <c r="D5" s="4"/>
      <c r="E5" s="4"/>
      <c r="F5" s="4"/>
      <c r="G5" s="5"/>
      <c r="H5" s="4"/>
      <c r="I5" s="4"/>
      <c r="J5" s="4"/>
      <c r="K5" s="6"/>
      <c r="L5" s="1"/>
      <c r="N5" s="82"/>
    </row>
    <row r="6" spans="1:14" s="7" customFormat="1" ht="24" x14ac:dyDescent="0.2">
      <c r="A6" s="82"/>
      <c r="C6" s="315" t="s">
        <v>40</v>
      </c>
      <c r="D6" s="310"/>
      <c r="E6" s="219" t="s">
        <v>296</v>
      </c>
      <c r="F6" s="219" t="s">
        <v>295</v>
      </c>
      <c r="G6" s="9"/>
      <c r="H6" s="310" t="s">
        <v>10</v>
      </c>
      <c r="I6" s="310"/>
      <c r="J6" s="219" t="s">
        <v>296</v>
      </c>
      <c r="K6" s="220" t="s">
        <v>295</v>
      </c>
      <c r="L6" s="1"/>
      <c r="N6" s="82"/>
    </row>
    <row r="7" spans="1:14" s="7" customFormat="1" ht="4.3499999999999996" customHeight="1" x14ac:dyDescent="0.2">
      <c r="A7" s="82"/>
      <c r="C7" s="11"/>
      <c r="D7" s="12"/>
      <c r="E7" s="13"/>
      <c r="F7" s="13"/>
      <c r="G7" s="9"/>
      <c r="H7" s="14"/>
      <c r="I7" s="12"/>
      <c r="K7" s="15"/>
      <c r="N7" s="82"/>
    </row>
    <row r="8" spans="1:14" s="7" customFormat="1" x14ac:dyDescent="0.2">
      <c r="A8" s="82"/>
      <c r="C8" s="315" t="s">
        <v>41</v>
      </c>
      <c r="D8" s="310"/>
      <c r="E8" s="13"/>
      <c r="F8" s="13"/>
      <c r="G8" s="9"/>
      <c r="H8" s="310" t="s">
        <v>42</v>
      </c>
      <c r="I8" s="310"/>
      <c r="J8" s="16"/>
      <c r="K8" s="17"/>
      <c r="L8" s="127"/>
      <c r="N8" s="82"/>
    </row>
    <row r="9" spans="1:14" s="7" customFormat="1" ht="5.45" customHeight="1" x14ac:dyDescent="0.2">
      <c r="A9" s="82"/>
      <c r="C9" s="18"/>
      <c r="D9" s="19"/>
      <c r="E9" s="13"/>
      <c r="F9" s="13"/>
      <c r="G9" s="9"/>
      <c r="H9" s="20"/>
      <c r="I9" s="19"/>
      <c r="J9" s="13"/>
      <c r="K9" s="21"/>
      <c r="L9" s="13"/>
      <c r="N9" s="82"/>
    </row>
    <row r="10" spans="1:14" s="7" customFormat="1" ht="13.35" customHeight="1" x14ac:dyDescent="0.2">
      <c r="A10" s="82" t="s">
        <v>1</v>
      </c>
      <c r="C10" s="316" t="s">
        <v>43</v>
      </c>
      <c r="D10" s="309"/>
      <c r="E10" s="22" t="e">
        <f>VLOOKUP(A10,#REF!,6,FALSE)</f>
        <v>#REF!</v>
      </c>
      <c r="F10" s="221">
        <v>672348096.17999995</v>
      </c>
      <c r="G10" s="9"/>
      <c r="H10" s="309" t="s">
        <v>44</v>
      </c>
      <c r="I10" s="309"/>
      <c r="J10" s="22" t="e">
        <f>VLOOKUP(N10,#REF!,6,FALSE)</f>
        <v>#REF!</v>
      </c>
      <c r="K10" s="223">
        <v>448149459.42000008</v>
      </c>
      <c r="L10" s="22"/>
      <c r="N10" s="82" t="s">
        <v>11</v>
      </c>
    </row>
    <row r="11" spans="1:14" s="7" customFormat="1" ht="13.35" customHeight="1" x14ac:dyDescent="0.2">
      <c r="A11" s="82" t="s">
        <v>2</v>
      </c>
      <c r="C11" s="316" t="s">
        <v>45</v>
      </c>
      <c r="D11" s="309"/>
      <c r="E11" s="22" t="e">
        <f>VLOOKUP(A11,#REF!,6,FALSE)</f>
        <v>#REF!</v>
      </c>
      <c r="F11" s="221">
        <v>22628435.940000027</v>
      </c>
      <c r="G11" s="9"/>
      <c r="H11" s="309" t="s">
        <v>46</v>
      </c>
      <c r="I11" s="309"/>
      <c r="J11" s="22" t="e">
        <f>VLOOKUP(N11,#REF!,6,FALSE)</f>
        <v>#REF!</v>
      </c>
      <c r="K11" s="223">
        <v>0</v>
      </c>
      <c r="L11" s="22"/>
      <c r="N11" s="82" t="s">
        <v>105</v>
      </c>
    </row>
    <row r="12" spans="1:14" s="7" customFormat="1" ht="13.35" customHeight="1" x14ac:dyDescent="0.2">
      <c r="A12" s="82" t="s">
        <v>3</v>
      </c>
      <c r="C12" s="316" t="s">
        <v>47</v>
      </c>
      <c r="D12" s="309"/>
      <c r="E12" s="22" t="e">
        <f>VLOOKUP(A12,#REF!,6,FALSE)</f>
        <v>#REF!</v>
      </c>
      <c r="F12" s="221">
        <v>130551078.52</v>
      </c>
      <c r="G12" s="9"/>
      <c r="H12" s="309" t="s">
        <v>48</v>
      </c>
      <c r="I12" s="309"/>
      <c r="J12" s="22" t="e">
        <f>VLOOKUP(N12,#REF!,6,FALSE)</f>
        <v>#REF!</v>
      </c>
      <c r="K12" s="223">
        <v>193722491.69999999</v>
      </c>
      <c r="L12" s="22"/>
      <c r="N12" s="82" t="s">
        <v>12</v>
      </c>
    </row>
    <row r="13" spans="1:14" s="7" customFormat="1" ht="13.35" customHeight="1" x14ac:dyDescent="0.2">
      <c r="A13" s="82" t="s">
        <v>98</v>
      </c>
      <c r="C13" s="316" t="s">
        <v>49</v>
      </c>
      <c r="D13" s="309"/>
      <c r="E13" s="22" t="e">
        <f>VLOOKUP(A13,#REF!,6,FALSE)</f>
        <v>#REF!</v>
      </c>
      <c r="F13" s="221">
        <v>0</v>
      </c>
      <c r="G13" s="9"/>
      <c r="H13" s="309" t="s">
        <v>50</v>
      </c>
      <c r="I13" s="309"/>
      <c r="J13" s="22" t="e">
        <f>VLOOKUP(N13,#REF!,6,FALSE)</f>
        <v>#REF!</v>
      </c>
      <c r="K13" s="223">
        <v>0</v>
      </c>
      <c r="L13" s="22"/>
      <c r="N13" s="82" t="s">
        <v>106</v>
      </c>
    </row>
    <row r="14" spans="1:14" s="7" customFormat="1" ht="13.35" customHeight="1" x14ac:dyDescent="0.2">
      <c r="A14" s="82" t="s">
        <v>99</v>
      </c>
      <c r="C14" s="316" t="s">
        <v>51</v>
      </c>
      <c r="D14" s="309"/>
      <c r="E14" s="22" t="e">
        <f>VLOOKUP(A14,#REF!,6,FALSE)</f>
        <v>#REF!</v>
      </c>
      <c r="F14" s="221">
        <v>0</v>
      </c>
      <c r="G14" s="9"/>
      <c r="H14" s="309" t="s">
        <v>52</v>
      </c>
      <c r="I14" s="309"/>
      <c r="J14" s="22" t="e">
        <f>VLOOKUP(N14,#REF!,6,FALSE)</f>
        <v>#REF!</v>
      </c>
      <c r="K14" s="223">
        <v>0</v>
      </c>
      <c r="L14" s="22"/>
      <c r="N14" s="82" t="s">
        <v>107</v>
      </c>
    </row>
    <row r="15" spans="1:14" s="7" customFormat="1" ht="23.1" customHeight="1" x14ac:dyDescent="0.2">
      <c r="A15" s="82" t="s">
        <v>100</v>
      </c>
      <c r="C15" s="311" t="s">
        <v>53</v>
      </c>
      <c r="D15" s="312"/>
      <c r="E15" s="22" t="e">
        <f>VLOOKUP(A15,#REF!,6,FALSE)</f>
        <v>#REF!</v>
      </c>
      <c r="F15" s="222">
        <v>0</v>
      </c>
      <c r="G15" s="9"/>
      <c r="H15" s="309" t="s">
        <v>54</v>
      </c>
      <c r="I15" s="309"/>
      <c r="J15" s="22" t="e">
        <f>VLOOKUP(N15,#REF!,6,FALSE)</f>
        <v>#REF!</v>
      </c>
      <c r="K15" s="224">
        <v>1037617.14</v>
      </c>
      <c r="L15" s="22"/>
      <c r="N15" s="82" t="s">
        <v>13</v>
      </c>
    </row>
    <row r="16" spans="1:14" s="7" customFormat="1" ht="13.35" customHeight="1" x14ac:dyDescent="0.2">
      <c r="A16" s="82" t="s">
        <v>101</v>
      </c>
      <c r="C16" s="316" t="s">
        <v>55</v>
      </c>
      <c r="D16" s="309"/>
      <c r="E16" s="22" t="e">
        <f>VLOOKUP(A16,#REF!,6,FALSE)</f>
        <v>#REF!</v>
      </c>
      <c r="F16" s="221">
        <v>0</v>
      </c>
      <c r="G16" s="9"/>
      <c r="H16" s="309" t="s">
        <v>56</v>
      </c>
      <c r="I16" s="309"/>
      <c r="J16" s="22" t="e">
        <f>VLOOKUP(N16,#REF!,6,FALSE)</f>
        <v>#REF!</v>
      </c>
      <c r="K16" s="223">
        <v>0</v>
      </c>
      <c r="L16" s="22"/>
      <c r="N16" s="82" t="s">
        <v>108</v>
      </c>
    </row>
    <row r="17" spans="1:15" s="7" customFormat="1" x14ac:dyDescent="0.2">
      <c r="A17" s="82"/>
      <c r="C17" s="24"/>
      <c r="D17" s="120"/>
      <c r="E17" s="26"/>
      <c r="F17" s="26"/>
      <c r="G17" s="9"/>
      <c r="H17" s="309" t="s">
        <v>57</v>
      </c>
      <c r="I17" s="309"/>
      <c r="J17" s="22" t="e">
        <f>VLOOKUP(N17,#REF!,6,FALSE)</f>
        <v>#REF!</v>
      </c>
      <c r="K17" s="225">
        <v>512201.55</v>
      </c>
      <c r="L17" s="22"/>
      <c r="N17" s="82" t="s">
        <v>14</v>
      </c>
    </row>
    <row r="18" spans="1:15" s="7" customFormat="1" x14ac:dyDescent="0.2">
      <c r="A18" s="82"/>
      <c r="C18" s="315" t="s">
        <v>58</v>
      </c>
      <c r="D18" s="310"/>
      <c r="E18" s="16" t="e">
        <f>SUM(E10:E17)</f>
        <v>#REF!</v>
      </c>
      <c r="F18" s="16">
        <f>SUM(F10:F17)</f>
        <v>825527610.63999999</v>
      </c>
      <c r="G18" s="27"/>
      <c r="H18" s="310" t="s">
        <v>59</v>
      </c>
      <c r="I18" s="310"/>
      <c r="J18" s="16" t="e">
        <f>SUM(J10:J17)</f>
        <v>#REF!</v>
      </c>
      <c r="K18" s="28">
        <f>SUM(K10:K17)</f>
        <v>643421769.81000006</v>
      </c>
      <c r="L18" s="16"/>
      <c r="N18" s="82"/>
    </row>
    <row r="19" spans="1:15" s="7" customFormat="1" x14ac:dyDescent="0.2">
      <c r="A19" s="82"/>
      <c r="C19" s="11"/>
      <c r="D19" s="121"/>
      <c r="E19" s="30"/>
      <c r="F19" s="30"/>
      <c r="G19" s="27"/>
      <c r="K19" s="15"/>
      <c r="N19" s="82"/>
    </row>
    <row r="20" spans="1:15" s="7" customFormat="1" x14ac:dyDescent="0.2">
      <c r="A20" s="82"/>
      <c r="C20" s="315" t="s">
        <v>60</v>
      </c>
      <c r="D20" s="310"/>
      <c r="E20" s="31"/>
      <c r="F20" s="31"/>
      <c r="G20" s="9"/>
      <c r="H20" s="310" t="s">
        <v>61</v>
      </c>
      <c r="I20" s="310"/>
      <c r="J20" s="31"/>
      <c r="K20" s="32"/>
      <c r="L20" s="31"/>
      <c r="N20" s="82"/>
    </row>
    <row r="21" spans="1:15" s="7" customFormat="1" ht="2.4500000000000002" customHeight="1" x14ac:dyDescent="0.2">
      <c r="A21" s="82"/>
      <c r="C21" s="24"/>
      <c r="D21" s="33"/>
      <c r="E21" s="26"/>
      <c r="F21" s="26"/>
      <c r="G21" s="9"/>
      <c r="H21" s="33"/>
      <c r="I21" s="120"/>
      <c r="J21" s="26"/>
      <c r="K21" s="34"/>
      <c r="L21" s="26"/>
      <c r="N21" s="82"/>
    </row>
    <row r="22" spans="1:15" s="7" customFormat="1" ht="15" x14ac:dyDescent="0.25">
      <c r="A22" s="82" t="s">
        <v>4</v>
      </c>
      <c r="C22" s="311" t="s">
        <v>62</v>
      </c>
      <c r="D22" s="312"/>
      <c r="E22" s="22" t="e">
        <f>VLOOKUP(A22,#REF!,6,FALSE)</f>
        <v>#REF!</v>
      </c>
      <c r="F22" s="221">
        <v>133577475.06</v>
      </c>
      <c r="G22" s="9"/>
      <c r="H22" s="309" t="s">
        <v>63</v>
      </c>
      <c r="I22" s="309"/>
      <c r="J22" s="22" t="e">
        <f>VLOOKUP(N22,#REF!,6,FALSE)</f>
        <v>#REF!</v>
      </c>
      <c r="K22" s="223">
        <v>0</v>
      </c>
      <c r="L22" s="22"/>
      <c r="N22" s="82" t="s">
        <v>109</v>
      </c>
      <c r="O22"/>
    </row>
    <row r="23" spans="1:15" s="7" customFormat="1" ht="15" x14ac:dyDescent="0.25">
      <c r="A23" s="82" t="s">
        <v>102</v>
      </c>
      <c r="C23" s="311" t="s">
        <v>64</v>
      </c>
      <c r="D23" s="312"/>
      <c r="E23" s="22" t="e">
        <f>VLOOKUP(A23,#REF!,6,FALSE)</f>
        <v>#REF!</v>
      </c>
      <c r="F23" s="221">
        <v>0</v>
      </c>
      <c r="G23" s="9"/>
      <c r="H23" s="309" t="s">
        <v>65</v>
      </c>
      <c r="I23" s="309"/>
      <c r="J23" s="22" t="e">
        <f>VLOOKUP(N23,#REF!,6,FALSE)</f>
        <v>#REF!</v>
      </c>
      <c r="K23" s="223">
        <v>0</v>
      </c>
      <c r="L23" s="22"/>
      <c r="N23" s="82" t="s">
        <v>110</v>
      </c>
      <c r="O23"/>
    </row>
    <row r="24" spans="1:15" s="7" customFormat="1" ht="15" x14ac:dyDescent="0.25">
      <c r="A24" s="82" t="s">
        <v>5</v>
      </c>
      <c r="C24" s="311" t="s">
        <v>66</v>
      </c>
      <c r="D24" s="312"/>
      <c r="E24" s="22" t="e">
        <f>VLOOKUP(A24,#REF!,6,FALSE)</f>
        <v>#REF!</v>
      </c>
      <c r="F24" s="221">
        <v>11833084954.459999</v>
      </c>
      <c r="G24" s="9"/>
      <c r="H24" s="312" t="s">
        <v>67</v>
      </c>
      <c r="I24" s="312"/>
      <c r="J24" s="22" t="e">
        <f>VLOOKUP(N24,#REF!,6,FALSE)</f>
        <v>#REF!</v>
      </c>
      <c r="K24" s="223">
        <v>1613343251.6800001</v>
      </c>
      <c r="L24" s="22"/>
      <c r="N24" s="82" t="s">
        <v>15</v>
      </c>
      <c r="O24"/>
    </row>
    <row r="25" spans="1:15" s="7" customFormat="1" ht="15" x14ac:dyDescent="0.25">
      <c r="A25" s="82" t="s">
        <v>6</v>
      </c>
      <c r="C25" s="311" t="s">
        <v>68</v>
      </c>
      <c r="D25" s="312"/>
      <c r="E25" s="22" t="e">
        <f>VLOOKUP(A25,#REF!,6,FALSE)</f>
        <v>#REF!</v>
      </c>
      <c r="F25" s="221">
        <v>491714441.04000002</v>
      </c>
      <c r="G25" s="9"/>
      <c r="H25" s="309" t="s">
        <v>69</v>
      </c>
      <c r="I25" s="309"/>
      <c r="J25" s="22" t="e">
        <f>VLOOKUP(N25,#REF!,6,FALSE)</f>
        <v>#REF!</v>
      </c>
      <c r="K25" s="223">
        <v>0</v>
      </c>
      <c r="L25" s="22"/>
      <c r="N25" s="82" t="s">
        <v>111</v>
      </c>
      <c r="O25"/>
    </row>
    <row r="26" spans="1:15" s="7" customFormat="1" x14ac:dyDescent="0.2">
      <c r="A26" s="82" t="s">
        <v>7</v>
      </c>
      <c r="C26" s="311" t="s">
        <v>70</v>
      </c>
      <c r="D26" s="312"/>
      <c r="E26" s="22" t="e">
        <f>VLOOKUP(A26,#REF!,6,FALSE)</f>
        <v>#REF!</v>
      </c>
      <c r="F26" s="221">
        <v>24406946.079999998</v>
      </c>
      <c r="G26" s="9"/>
      <c r="H26" s="309" t="s">
        <v>71</v>
      </c>
      <c r="I26" s="309"/>
      <c r="J26" s="22" t="e">
        <f>VLOOKUP(N26,#REF!,6,FALSE)</f>
        <v>#REF!</v>
      </c>
      <c r="K26" s="223">
        <v>15259708.6</v>
      </c>
      <c r="L26" s="22"/>
      <c r="N26" s="82" t="s">
        <v>16</v>
      </c>
    </row>
    <row r="27" spans="1:15" s="7" customFormat="1" x14ac:dyDescent="0.2">
      <c r="A27" s="82" t="s">
        <v>8</v>
      </c>
      <c r="C27" s="311" t="s">
        <v>72</v>
      </c>
      <c r="D27" s="312"/>
      <c r="E27" s="22" t="e">
        <f>VLOOKUP(A27,#REF!,6,FALSE)</f>
        <v>#REF!</v>
      </c>
      <c r="F27" s="221">
        <v>-337801736.31</v>
      </c>
      <c r="G27" s="9"/>
      <c r="H27" s="309" t="s">
        <v>73</v>
      </c>
      <c r="I27" s="309"/>
      <c r="J27" s="22" t="e">
        <f>VLOOKUP(N27,#REF!,6,FALSE)</f>
        <v>#REF!</v>
      </c>
      <c r="K27" s="223">
        <v>0</v>
      </c>
      <c r="L27" s="22"/>
      <c r="N27" s="82" t="s">
        <v>112</v>
      </c>
    </row>
    <row r="28" spans="1:15" s="7" customFormat="1" x14ac:dyDescent="0.2">
      <c r="A28" s="82" t="s">
        <v>9</v>
      </c>
      <c r="C28" s="311" t="s">
        <v>74</v>
      </c>
      <c r="D28" s="312"/>
      <c r="E28" s="22" t="e">
        <f>VLOOKUP(A28,#REF!,6,FALSE)</f>
        <v>#REF!</v>
      </c>
      <c r="F28" s="221">
        <v>38751058.789999999</v>
      </c>
      <c r="G28" s="9"/>
      <c r="H28" s="310" t="s">
        <v>75</v>
      </c>
      <c r="I28" s="310"/>
      <c r="J28" s="16" t="e">
        <f>SUM(J22:J27)</f>
        <v>#REF!</v>
      </c>
      <c r="K28" s="28">
        <f>SUM(K22:K27)</f>
        <v>1628602960.28</v>
      </c>
      <c r="L28" s="16"/>
      <c r="N28" s="82"/>
    </row>
    <row r="29" spans="1:15" s="7" customFormat="1" x14ac:dyDescent="0.2">
      <c r="A29" s="82" t="s">
        <v>103</v>
      </c>
      <c r="C29" s="311" t="s">
        <v>76</v>
      </c>
      <c r="D29" s="312"/>
      <c r="E29" s="22" t="e">
        <f>VLOOKUP(A29,#REF!,6,FALSE)</f>
        <v>#REF!</v>
      </c>
      <c r="F29" s="221">
        <v>0</v>
      </c>
      <c r="G29" s="9"/>
      <c r="K29" s="15"/>
      <c r="N29" s="82"/>
    </row>
    <row r="30" spans="1:15" s="7" customFormat="1" x14ac:dyDescent="0.2">
      <c r="A30" s="82" t="s">
        <v>104</v>
      </c>
      <c r="C30" s="311" t="s">
        <v>77</v>
      </c>
      <c r="D30" s="312"/>
      <c r="E30" s="22" t="e">
        <f>VLOOKUP(A30,#REF!,6,FALSE)</f>
        <v>#REF!</v>
      </c>
      <c r="F30" s="221">
        <v>0</v>
      </c>
      <c r="G30" s="9"/>
      <c r="H30" s="310" t="s">
        <v>78</v>
      </c>
      <c r="I30" s="310"/>
      <c r="J30" s="16" t="e">
        <f>J18+J28</f>
        <v>#REF!</v>
      </c>
      <c r="K30" s="28">
        <f>K18+K28</f>
        <v>2272024730.0900002</v>
      </c>
      <c r="L30" s="16"/>
      <c r="N30" s="82"/>
    </row>
    <row r="31" spans="1:15" s="7" customFormat="1" x14ac:dyDescent="0.2">
      <c r="A31" s="82"/>
      <c r="C31" s="35"/>
      <c r="D31" s="122"/>
      <c r="E31" s="37"/>
      <c r="F31" s="37"/>
      <c r="G31" s="9"/>
      <c r="K31" s="15"/>
      <c r="N31" s="82"/>
    </row>
    <row r="32" spans="1:15" s="7" customFormat="1" x14ac:dyDescent="0.2">
      <c r="A32" s="82"/>
      <c r="C32" s="313" t="s">
        <v>79</v>
      </c>
      <c r="D32" s="314"/>
      <c r="E32" s="38" t="e">
        <f>SUM(E22:E31)</f>
        <v>#REF!</v>
      </c>
      <c r="F32" s="38">
        <f>SUM(F22:F31)</f>
        <v>12183733139.120001</v>
      </c>
      <c r="G32" s="27"/>
      <c r="H32" s="310" t="s">
        <v>17</v>
      </c>
      <c r="I32" s="310"/>
      <c r="J32" s="30"/>
      <c r="K32" s="39"/>
      <c r="L32" s="30"/>
      <c r="N32" s="82"/>
    </row>
    <row r="33" spans="1:14" s="7" customFormat="1" x14ac:dyDescent="0.2">
      <c r="A33" s="82"/>
      <c r="C33" s="35"/>
      <c r="D33" s="40"/>
      <c r="E33" s="37"/>
      <c r="F33" s="37"/>
      <c r="G33" s="9"/>
      <c r="H33" s="310" t="s">
        <v>80</v>
      </c>
      <c r="I33" s="310"/>
      <c r="J33" s="16" t="e">
        <f>SUM(J34:J36)</f>
        <v>#REF!</v>
      </c>
      <c r="K33" s="28" t="e">
        <f>SUM(K34:K36)</f>
        <v>#REF!</v>
      </c>
      <c r="L33" s="16"/>
      <c r="N33" s="82"/>
    </row>
    <row r="34" spans="1:14" s="7" customFormat="1" x14ac:dyDescent="0.2">
      <c r="A34" s="82"/>
      <c r="C34" s="313" t="s">
        <v>81</v>
      </c>
      <c r="D34" s="314"/>
      <c r="E34" s="38" t="e">
        <f>E18+E32</f>
        <v>#REF!</v>
      </c>
      <c r="F34" s="38">
        <f>F18+F32</f>
        <v>13009260749.76</v>
      </c>
      <c r="G34" s="9"/>
      <c r="H34" s="309" t="s">
        <v>82</v>
      </c>
      <c r="I34" s="309"/>
      <c r="J34" s="22" t="e">
        <f>VLOOKUP(N34,#REF!,6,FALSE)</f>
        <v>#REF!</v>
      </c>
      <c r="K34" s="23" t="e">
        <f>VLOOKUP(N34,#REF!,6,FALSE)</f>
        <v>#REF!</v>
      </c>
      <c r="L34" s="22"/>
      <c r="N34" s="82" t="s">
        <v>113</v>
      </c>
    </row>
    <row r="35" spans="1:14" s="7" customFormat="1" ht="12" customHeight="1" x14ac:dyDescent="0.2">
      <c r="A35" s="82"/>
      <c r="C35" s="24"/>
      <c r="D35" s="33"/>
      <c r="E35" s="26"/>
      <c r="F35" s="26"/>
      <c r="G35" s="9"/>
      <c r="H35" s="309" t="s">
        <v>83</v>
      </c>
      <c r="I35" s="309"/>
      <c r="J35" s="22" t="e">
        <f>VLOOKUP(N35,#REF!,6,FALSE)</f>
        <v>#REF!</v>
      </c>
      <c r="K35" s="23" t="e">
        <f>VLOOKUP(N35,#REF!,6,FALSE)</f>
        <v>#REF!</v>
      </c>
      <c r="L35" s="22"/>
      <c r="N35" s="82" t="s">
        <v>114</v>
      </c>
    </row>
    <row r="36" spans="1:14" s="7" customFormat="1" ht="10.35" customHeight="1" x14ac:dyDescent="0.2">
      <c r="A36" s="82"/>
      <c r="C36" s="24"/>
      <c r="D36" s="33"/>
      <c r="E36" s="41"/>
      <c r="F36" s="41"/>
      <c r="G36" s="9"/>
      <c r="H36" s="309" t="s">
        <v>84</v>
      </c>
      <c r="I36" s="309"/>
      <c r="J36" s="22" t="e">
        <f>VLOOKUP(N36,#REF!,6,FALSE)</f>
        <v>#REF!</v>
      </c>
      <c r="K36" s="23" t="e">
        <f>VLOOKUP(N36,#REF!,6,FALSE)</f>
        <v>#REF!</v>
      </c>
      <c r="L36" s="22"/>
      <c r="N36" s="82" t="s">
        <v>115</v>
      </c>
    </row>
    <row r="37" spans="1:14" s="7" customFormat="1" ht="4.3499999999999996" customHeight="1" x14ac:dyDescent="0.2">
      <c r="A37" s="82"/>
      <c r="C37" s="24"/>
      <c r="D37" s="33"/>
      <c r="E37" s="41"/>
      <c r="F37" s="41"/>
      <c r="G37" s="9"/>
      <c r="K37" s="15"/>
      <c r="N37" s="82"/>
    </row>
    <row r="38" spans="1:14" s="7" customFormat="1" ht="11.45" customHeight="1" x14ac:dyDescent="0.2">
      <c r="A38" s="82"/>
      <c r="C38" s="24"/>
      <c r="D38" s="42"/>
      <c r="E38" s="42"/>
      <c r="F38" s="41"/>
      <c r="G38" s="9"/>
      <c r="H38" s="310" t="s">
        <v>85</v>
      </c>
      <c r="I38" s="310"/>
      <c r="J38" s="16" t="e">
        <f>SUM(J39:J43)</f>
        <v>#REF!</v>
      </c>
      <c r="K38" s="28">
        <f>SUM(K39:K43)</f>
        <v>10737236019.669998</v>
      </c>
      <c r="L38" s="16"/>
      <c r="N38" s="82"/>
    </row>
    <row r="39" spans="1:14" s="7" customFormat="1" ht="11.45" customHeight="1" x14ac:dyDescent="0.2">
      <c r="A39" s="82"/>
      <c r="C39" s="24"/>
      <c r="D39" s="42"/>
      <c r="E39" s="42"/>
      <c r="F39" s="41"/>
      <c r="G39" s="9"/>
      <c r="H39" s="309" t="s">
        <v>86</v>
      </c>
      <c r="I39" s="309"/>
      <c r="J39" s="22" t="e">
        <f>VLOOKUP(N39,#REF!,6,FALSE)+'ESTADO DE ACT noviembre'!F71</f>
        <v>#REF!</v>
      </c>
      <c r="K39" s="226">
        <v>1176136132.98</v>
      </c>
      <c r="L39" s="22"/>
      <c r="N39" s="82" t="s">
        <v>18</v>
      </c>
    </row>
    <row r="40" spans="1:14" s="7" customFormat="1" x14ac:dyDescent="0.2">
      <c r="A40" s="82"/>
      <c r="C40" s="24"/>
      <c r="D40" s="42"/>
      <c r="E40" s="42"/>
      <c r="F40" s="41"/>
      <c r="G40" s="9"/>
      <c r="H40" s="309" t="s">
        <v>87</v>
      </c>
      <c r="I40" s="309"/>
      <c r="J40" s="22" t="e">
        <f>VLOOKUP(N40,#REF!,6,FALSE)</f>
        <v>#REF!</v>
      </c>
      <c r="K40" s="223">
        <v>9783391872.5599995</v>
      </c>
      <c r="L40" s="22"/>
      <c r="N40" s="82" t="s">
        <v>19</v>
      </c>
    </row>
    <row r="41" spans="1:14" s="7" customFormat="1" ht="12" customHeight="1" x14ac:dyDescent="0.2">
      <c r="A41" s="82"/>
      <c r="C41" s="24"/>
      <c r="D41" s="42"/>
      <c r="E41" s="42"/>
      <c r="F41" s="41"/>
      <c r="G41" s="9"/>
      <c r="H41" s="309" t="s">
        <v>88</v>
      </c>
      <c r="I41" s="309"/>
      <c r="J41" s="22" t="e">
        <f>VLOOKUP(N41,#REF!,6,FALSE)</f>
        <v>#REF!</v>
      </c>
      <c r="K41" s="223">
        <v>0</v>
      </c>
      <c r="L41" s="22"/>
      <c r="N41" s="82" t="s">
        <v>116</v>
      </c>
    </row>
    <row r="42" spans="1:14" s="7" customFormat="1" ht="12" customHeight="1" x14ac:dyDescent="0.2">
      <c r="A42" s="82"/>
      <c r="C42" s="24"/>
      <c r="D42" s="42"/>
      <c r="E42" s="42"/>
      <c r="F42" s="41"/>
      <c r="G42" s="9"/>
      <c r="H42" s="120" t="s">
        <v>89</v>
      </c>
      <c r="I42" s="120"/>
      <c r="J42" s="22" t="e">
        <f>VLOOKUP(N42,#REF!,6,FALSE)</f>
        <v>#REF!</v>
      </c>
      <c r="K42" s="223">
        <v>0</v>
      </c>
      <c r="L42" s="22"/>
      <c r="N42" s="82" t="s">
        <v>117</v>
      </c>
    </row>
    <row r="43" spans="1:14" s="7" customFormat="1" ht="11.45" customHeight="1" x14ac:dyDescent="0.2">
      <c r="A43" s="82"/>
      <c r="C43" s="24"/>
      <c r="D43" s="42"/>
      <c r="E43" s="42"/>
      <c r="F43" s="41"/>
      <c r="G43" s="9"/>
      <c r="H43" s="309" t="s">
        <v>90</v>
      </c>
      <c r="I43" s="309"/>
      <c r="J43" s="22" t="e">
        <f>VLOOKUP(N43,#REF!,6,FALSE)</f>
        <v>#REF!</v>
      </c>
      <c r="K43" s="226">
        <v>-222291985.87</v>
      </c>
      <c r="L43" s="22"/>
      <c r="N43" s="82" t="s">
        <v>20</v>
      </c>
    </row>
    <row r="44" spans="1:14" s="7" customFormat="1" ht="8.1" customHeight="1" x14ac:dyDescent="0.2">
      <c r="A44" s="82"/>
      <c r="C44" s="24"/>
      <c r="D44" s="33"/>
      <c r="E44" s="41"/>
      <c r="F44" s="41"/>
      <c r="G44" s="9"/>
      <c r="H44" s="33"/>
      <c r="I44" s="43"/>
      <c r="J44" s="26"/>
      <c r="K44" s="34"/>
      <c r="L44" s="26"/>
      <c r="N44" s="82"/>
    </row>
    <row r="45" spans="1:14" s="7" customFormat="1" ht="23.45" customHeight="1" x14ac:dyDescent="0.2">
      <c r="A45" s="82"/>
      <c r="C45" s="24"/>
      <c r="D45" s="33"/>
      <c r="E45" s="41"/>
      <c r="F45" s="41"/>
      <c r="G45" s="9"/>
      <c r="H45" s="310" t="s">
        <v>91</v>
      </c>
      <c r="I45" s="310"/>
      <c r="J45" s="16" t="e">
        <f>SUM(J47:J48)</f>
        <v>#REF!</v>
      </c>
      <c r="K45" s="28" t="e">
        <f>SUM(K47:K48)</f>
        <v>#REF!</v>
      </c>
      <c r="L45" s="16"/>
      <c r="N45" s="82"/>
    </row>
    <row r="46" spans="1:14" s="7" customFormat="1" ht="3.6" customHeight="1" x14ac:dyDescent="0.2">
      <c r="A46" s="82"/>
      <c r="C46" s="24"/>
      <c r="D46" s="33"/>
      <c r="E46" s="41"/>
      <c r="F46" s="41"/>
      <c r="G46" s="9"/>
      <c r="H46" s="33"/>
      <c r="I46" s="43"/>
      <c r="J46" s="26"/>
      <c r="K46" s="34"/>
      <c r="L46" s="26"/>
      <c r="N46" s="82"/>
    </row>
    <row r="47" spans="1:14" s="7" customFormat="1" ht="11.45" customHeight="1" x14ac:dyDescent="0.2">
      <c r="A47" s="82"/>
      <c r="C47" s="24"/>
      <c r="D47" s="33"/>
      <c r="E47" s="41"/>
      <c r="F47" s="41"/>
      <c r="G47" s="9"/>
      <c r="H47" s="309" t="s">
        <v>92</v>
      </c>
      <c r="I47" s="309"/>
      <c r="J47" s="22" t="e">
        <f>VLOOKUP(N47,#REF!,6,FALSE)</f>
        <v>#REF!</v>
      </c>
      <c r="K47" s="23" t="e">
        <f>VLOOKUP(N47,#REF!,6,FALSE)</f>
        <v>#REF!</v>
      </c>
      <c r="L47" s="22"/>
      <c r="N47" s="82" t="s">
        <v>118</v>
      </c>
    </row>
    <row r="48" spans="1:14" s="7" customFormat="1" ht="11.45" customHeight="1" x14ac:dyDescent="0.2">
      <c r="A48" s="82"/>
      <c r="C48" s="24"/>
      <c r="D48" s="33"/>
      <c r="E48" s="41"/>
      <c r="F48" s="41"/>
      <c r="G48" s="9"/>
      <c r="H48" s="309" t="s">
        <v>93</v>
      </c>
      <c r="I48" s="309"/>
      <c r="J48" s="22" t="e">
        <f>VLOOKUP(N48,#REF!,6,FALSE)</f>
        <v>#REF!</v>
      </c>
      <c r="K48" s="23" t="e">
        <f>VLOOKUP(N48,#REF!,6,FALSE)</f>
        <v>#REF!</v>
      </c>
      <c r="L48" s="22"/>
      <c r="N48" s="82" t="s">
        <v>119</v>
      </c>
    </row>
    <row r="49" spans="1:14" s="7" customFormat="1" ht="5.45" customHeight="1" x14ac:dyDescent="0.2">
      <c r="A49" s="82"/>
      <c r="C49" s="24"/>
      <c r="D49" s="33"/>
      <c r="E49" s="41"/>
      <c r="F49" s="41"/>
      <c r="G49" s="9"/>
      <c r="H49" s="33"/>
      <c r="I49" s="44"/>
      <c r="J49" s="26"/>
      <c r="K49" s="34"/>
      <c r="L49" s="26"/>
      <c r="N49" s="82"/>
    </row>
    <row r="50" spans="1:14" s="7" customFormat="1" ht="12" customHeight="1" x14ac:dyDescent="0.2">
      <c r="A50" s="82"/>
      <c r="C50" s="24"/>
      <c r="D50" s="33"/>
      <c r="E50" s="41"/>
      <c r="F50" s="41"/>
      <c r="G50" s="9"/>
      <c r="H50" s="310" t="s">
        <v>94</v>
      </c>
      <c r="I50" s="310"/>
      <c r="J50" s="16" t="e">
        <f>J33+J38+J45</f>
        <v>#REF!</v>
      </c>
      <c r="K50" s="28" t="e">
        <f>K33+K38+K45</f>
        <v>#REF!</v>
      </c>
      <c r="L50" s="16"/>
      <c r="N50" s="82"/>
    </row>
    <row r="51" spans="1:14" s="7" customFormat="1" ht="4.3499999999999996" customHeight="1" x14ac:dyDescent="0.2">
      <c r="A51" s="82"/>
      <c r="C51" s="24"/>
      <c r="D51" s="33"/>
      <c r="E51" s="41"/>
      <c r="F51" s="41"/>
      <c r="G51" s="9"/>
      <c r="H51" s="33"/>
      <c r="I51" s="43"/>
      <c r="J51" s="26"/>
      <c r="K51" s="34"/>
      <c r="L51" s="26"/>
      <c r="N51" s="82"/>
    </row>
    <row r="52" spans="1:14" s="7" customFormat="1" x14ac:dyDescent="0.2">
      <c r="A52" s="82"/>
      <c r="C52" s="24"/>
      <c r="D52" s="33"/>
      <c r="E52" s="41"/>
      <c r="F52" s="41"/>
      <c r="G52" s="9"/>
      <c r="H52" s="310" t="s">
        <v>95</v>
      </c>
      <c r="I52" s="310"/>
      <c r="J52" s="16" t="e">
        <f>J50+J30</f>
        <v>#REF!</v>
      </c>
      <c r="K52" s="28" t="e">
        <f>K50+K30</f>
        <v>#REF!</v>
      </c>
      <c r="L52" s="16"/>
      <c r="N52" s="82"/>
    </row>
    <row r="53" spans="1:14" s="7" customFormat="1" ht="4.3499999999999996" customHeight="1" x14ac:dyDescent="0.2">
      <c r="A53" s="82"/>
      <c r="C53" s="45"/>
      <c r="D53" s="46"/>
      <c r="E53" s="46"/>
      <c r="F53" s="46"/>
      <c r="G53" s="47"/>
      <c r="H53" s="46"/>
      <c r="I53" s="46"/>
      <c r="J53" s="46"/>
      <c r="K53" s="48"/>
      <c r="L53" s="128"/>
      <c r="N53" s="82"/>
    </row>
    <row r="54" spans="1:14" x14ac:dyDescent="0.2">
      <c r="C54" s="43"/>
      <c r="D54" s="49"/>
      <c r="E54" s="50"/>
      <c r="F54" s="50"/>
      <c r="G54" s="9"/>
      <c r="H54" s="51"/>
      <c r="I54" s="49"/>
      <c r="J54" s="50"/>
      <c r="K54" s="50"/>
      <c r="L54" s="50"/>
    </row>
    <row r="55" spans="1:14" x14ac:dyDescent="0.2">
      <c r="J55" s="52"/>
    </row>
    <row r="56" spans="1:14" hidden="1" x14ac:dyDescent="0.2">
      <c r="J56" s="52" t="e">
        <f>J52-E34</f>
        <v>#REF!</v>
      </c>
      <c r="K56" s="52" t="e">
        <f>K52-F34</f>
        <v>#REF!</v>
      </c>
      <c r="L56" s="52"/>
    </row>
    <row r="57" spans="1:14" hidden="1" x14ac:dyDescent="0.2">
      <c r="J57" s="53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80" orientation="landscape" r:id="rId1"/>
  <ignoredErrors>
    <ignoredError sqref="E10:E34 J10:J50 K34:K38 K44:K48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82" hidden="1" customWidth="1"/>
    <col min="2" max="2" width="3.42578125" style="54" customWidth="1"/>
    <col min="3" max="3" width="13.42578125" style="54" customWidth="1"/>
    <col min="4" max="4" width="47.28515625" style="54" customWidth="1"/>
    <col min="5" max="5" width="11.42578125" style="54"/>
    <col min="6" max="6" width="5.140625" style="54" customWidth="1"/>
    <col min="7" max="7" width="16.28515625" style="54" customWidth="1"/>
    <col min="8" max="8" width="18.42578125" style="54" customWidth="1"/>
    <col min="9" max="9" width="2" style="54" customWidth="1"/>
    <col min="10" max="16384" width="11.42578125" style="54"/>
  </cols>
  <sheetData>
    <row r="1" spans="1:8" ht="14.25" customHeight="1" x14ac:dyDescent="0.2">
      <c r="C1" s="443" t="s">
        <v>38</v>
      </c>
      <c r="D1" s="444"/>
      <c r="E1" s="444"/>
      <c r="F1" s="444"/>
      <c r="G1" s="444"/>
      <c r="H1" s="445"/>
    </row>
    <row r="2" spans="1:8" ht="14.25" customHeight="1" x14ac:dyDescent="0.2">
      <c r="C2" s="446" t="s">
        <v>146</v>
      </c>
      <c r="D2" s="447"/>
      <c r="E2" s="447"/>
      <c r="F2" s="447"/>
      <c r="G2" s="447"/>
      <c r="H2" s="448"/>
    </row>
    <row r="3" spans="1:8" ht="14.25" customHeight="1" x14ac:dyDescent="0.2">
      <c r="C3" s="446" t="s">
        <v>292</v>
      </c>
      <c r="D3" s="447"/>
      <c r="E3" s="447"/>
      <c r="F3" s="447"/>
      <c r="G3" s="447"/>
      <c r="H3" s="448"/>
    </row>
    <row r="4" spans="1:8" s="57" customFormat="1" ht="24" x14ac:dyDescent="0.2">
      <c r="A4" s="82"/>
      <c r="C4" s="55"/>
      <c r="D4" s="56"/>
      <c r="E4" s="56"/>
      <c r="F4" s="56"/>
      <c r="G4" s="217" t="s">
        <v>294</v>
      </c>
      <c r="H4" s="218" t="s">
        <v>293</v>
      </c>
    </row>
    <row r="5" spans="1:8" x14ac:dyDescent="0.2">
      <c r="C5" s="432" t="s">
        <v>21</v>
      </c>
      <c r="D5" s="433"/>
      <c r="E5" s="433"/>
      <c r="F5" s="433"/>
      <c r="G5" s="124"/>
      <c r="H5" s="58"/>
    </row>
    <row r="6" spans="1:8" s="61" customFormat="1" ht="28.35" customHeight="1" x14ac:dyDescent="0.2">
      <c r="A6" s="82"/>
      <c r="C6" s="432" t="s">
        <v>147</v>
      </c>
      <c r="D6" s="433"/>
      <c r="E6" s="433"/>
      <c r="F6" s="433"/>
      <c r="G6" s="59" t="e">
        <f>SUM(G7:G14)</f>
        <v>#REF!</v>
      </c>
      <c r="H6" s="60">
        <f>SUM(H7:H14)</f>
        <v>405111524.32999998</v>
      </c>
    </row>
    <row r="7" spans="1:8" ht="12" customHeight="1" x14ac:dyDescent="0.2">
      <c r="A7" s="82" t="s">
        <v>22</v>
      </c>
      <c r="C7" s="123"/>
      <c r="D7" s="438" t="s">
        <v>148</v>
      </c>
      <c r="E7" s="438"/>
      <c r="F7" s="438"/>
      <c r="G7" s="62" t="e">
        <f>VLOOKUP(A7,#REF!,6,FALSE)</f>
        <v>#REF!</v>
      </c>
      <c r="H7" s="63">
        <v>276333635.75</v>
      </c>
    </row>
    <row r="8" spans="1:8" ht="12" customHeight="1" x14ac:dyDescent="0.2">
      <c r="A8" s="82" t="s">
        <v>120</v>
      </c>
      <c r="C8" s="123"/>
      <c r="D8" s="438" t="s">
        <v>149</v>
      </c>
      <c r="E8" s="438"/>
      <c r="F8" s="438"/>
      <c r="G8" s="62" t="e">
        <f>VLOOKUP(A8,#REF!,6,FALSE)</f>
        <v>#REF!</v>
      </c>
      <c r="H8" s="63">
        <v>0</v>
      </c>
    </row>
    <row r="9" spans="1:8" ht="12" customHeight="1" x14ac:dyDescent="0.2">
      <c r="A9" s="82" t="s">
        <v>121</v>
      </c>
      <c r="C9" s="123"/>
      <c r="D9" s="438" t="s">
        <v>150</v>
      </c>
      <c r="E9" s="438"/>
      <c r="F9" s="438"/>
      <c r="G9" s="62" t="e">
        <f>VLOOKUP(A9,#REF!,6,FALSE)</f>
        <v>#REF!</v>
      </c>
      <c r="H9" s="63">
        <v>3002806.13</v>
      </c>
    </row>
    <row r="10" spans="1:8" x14ac:dyDescent="0.2">
      <c r="A10" s="82" t="s">
        <v>23</v>
      </c>
      <c r="C10" s="123"/>
      <c r="D10" s="438" t="s">
        <v>151</v>
      </c>
      <c r="E10" s="438"/>
      <c r="F10" s="438"/>
      <c r="G10" s="62" t="e">
        <f>VLOOKUP(A10,#REF!,6,FALSE)</f>
        <v>#REF!</v>
      </c>
      <c r="H10" s="63">
        <v>49132652.75</v>
      </c>
    </row>
    <row r="11" spans="1:8" ht="15.6" customHeight="1" x14ac:dyDescent="0.2">
      <c r="A11" s="82" t="s">
        <v>24</v>
      </c>
      <c r="C11" s="123"/>
      <c r="D11" s="438" t="s">
        <v>152</v>
      </c>
      <c r="E11" s="438"/>
      <c r="F11" s="438"/>
      <c r="G11" s="62" t="e">
        <f>VLOOKUP(A11,#REF!,6,FALSE)-13792572.72</f>
        <v>#REF!</v>
      </c>
      <c r="H11" s="63">
        <v>28226122.309999999</v>
      </c>
    </row>
    <row r="12" spans="1:8" ht="12" customHeight="1" x14ac:dyDescent="0.2">
      <c r="A12" s="82" t="s">
        <v>25</v>
      </c>
      <c r="C12" s="123"/>
      <c r="D12" s="438" t="s">
        <v>153</v>
      </c>
      <c r="E12" s="438"/>
      <c r="F12" s="438"/>
      <c r="G12" s="62" t="e">
        <f>VLOOKUP(A12,#REF!,6,FALSE)</f>
        <v>#REF!</v>
      </c>
      <c r="H12" s="63">
        <v>48416307.390000001</v>
      </c>
    </row>
    <row r="13" spans="1:8" ht="12" customHeight="1" x14ac:dyDescent="0.2">
      <c r="A13" s="82" t="s">
        <v>122</v>
      </c>
      <c r="C13" s="123"/>
      <c r="D13" s="438" t="s">
        <v>154</v>
      </c>
      <c r="E13" s="438"/>
      <c r="F13" s="438"/>
      <c r="G13" s="62" t="e">
        <f>VLOOKUP(A13,#REF!,6,FALSE)</f>
        <v>#REF!</v>
      </c>
      <c r="H13" s="63">
        <v>0</v>
      </c>
    </row>
    <row r="14" spans="1:8" ht="23.45" customHeight="1" x14ac:dyDescent="0.2">
      <c r="A14" s="82" t="s">
        <v>123</v>
      </c>
      <c r="C14" s="123"/>
      <c r="D14" s="438" t="s">
        <v>155</v>
      </c>
      <c r="E14" s="438"/>
      <c r="F14" s="438"/>
      <c r="G14" s="62" t="e">
        <f>VLOOKUP(A14,#REF!,6,FALSE)</f>
        <v>#REF!</v>
      </c>
      <c r="H14" s="63">
        <v>0</v>
      </c>
    </row>
    <row r="15" spans="1:8" x14ac:dyDescent="0.2">
      <c r="C15" s="439" t="s">
        <v>156</v>
      </c>
      <c r="D15" s="440"/>
      <c r="E15" s="440"/>
      <c r="F15" s="440"/>
      <c r="G15" s="66" t="e">
        <f>SUM(G16:G17)</f>
        <v>#REF!</v>
      </c>
      <c r="H15" s="67">
        <f>SUM(H16:H17)</f>
        <v>766335594.5999999</v>
      </c>
    </row>
    <row r="16" spans="1:8" x14ac:dyDescent="0.2">
      <c r="A16" s="82" t="s">
        <v>26</v>
      </c>
      <c r="C16" s="123"/>
      <c r="D16" s="438" t="s">
        <v>157</v>
      </c>
      <c r="E16" s="438"/>
      <c r="F16" s="438"/>
      <c r="G16" s="62" t="e">
        <f>VLOOKUP(A16,#REF!,6,FALSE)</f>
        <v>#REF!</v>
      </c>
      <c r="H16" s="63">
        <v>659652043.77999997</v>
      </c>
    </row>
    <row r="17" spans="1:8" x14ac:dyDescent="0.2">
      <c r="A17" s="82" t="s">
        <v>27</v>
      </c>
      <c r="C17" s="123"/>
      <c r="D17" s="438" t="s">
        <v>158</v>
      </c>
      <c r="E17" s="438"/>
      <c r="F17" s="438"/>
      <c r="G17" s="62" t="e">
        <f>VLOOKUP(A17,#REF!,6,FALSE)</f>
        <v>#REF!</v>
      </c>
      <c r="H17" s="63">
        <v>106683550.81999999</v>
      </c>
    </row>
    <row r="18" spans="1:8" x14ac:dyDescent="0.2">
      <c r="C18" s="439" t="s">
        <v>159</v>
      </c>
      <c r="D18" s="440"/>
      <c r="E18" s="440"/>
      <c r="F18" s="440"/>
      <c r="G18" s="66" t="e">
        <f>SUM(G19:G23)</f>
        <v>#REF!</v>
      </c>
      <c r="H18" s="67">
        <f>SUM(H19:H23)</f>
        <v>16456951.539999999</v>
      </c>
    </row>
    <row r="19" spans="1:8" x14ac:dyDescent="0.2">
      <c r="A19" s="82" t="s">
        <v>124</v>
      </c>
      <c r="C19" s="123"/>
      <c r="D19" s="438" t="s">
        <v>160</v>
      </c>
      <c r="E19" s="438"/>
      <c r="F19" s="438"/>
      <c r="G19" s="62" t="e">
        <f>VLOOKUP(A19,#REF!,6,FALSE)+13792572.72</f>
        <v>#REF!</v>
      </c>
      <c r="H19" s="63">
        <v>8266910.2299999995</v>
      </c>
    </row>
    <row r="20" spans="1:8" x14ac:dyDescent="0.2">
      <c r="A20" s="82" t="s">
        <v>125</v>
      </c>
      <c r="C20" s="123"/>
      <c r="D20" s="438" t="s">
        <v>161</v>
      </c>
      <c r="E20" s="438"/>
      <c r="F20" s="438"/>
      <c r="G20" s="62" t="e">
        <f>VLOOKUP(A20,#REF!,6,FALSE)</f>
        <v>#REF!</v>
      </c>
      <c r="H20" s="63">
        <v>0</v>
      </c>
    </row>
    <row r="21" spans="1:8" x14ac:dyDescent="0.2">
      <c r="A21" s="82" t="s">
        <v>126</v>
      </c>
      <c r="C21" s="123"/>
      <c r="D21" s="438" t="s">
        <v>162</v>
      </c>
      <c r="E21" s="438"/>
      <c r="F21" s="438"/>
      <c r="G21" s="62" t="e">
        <f>VLOOKUP(A21,#REF!,6,FALSE)</f>
        <v>#REF!</v>
      </c>
      <c r="H21" s="63">
        <v>0</v>
      </c>
    </row>
    <row r="22" spans="1:8" x14ac:dyDescent="0.2">
      <c r="A22" s="82" t="s">
        <v>127</v>
      </c>
      <c r="C22" s="123"/>
      <c r="D22" s="438" t="s">
        <v>163</v>
      </c>
      <c r="E22" s="438"/>
      <c r="F22" s="438"/>
      <c r="G22" s="62" t="e">
        <f>VLOOKUP(A22,#REF!,6,FALSE)</f>
        <v>#REF!</v>
      </c>
      <c r="H22" s="63">
        <v>0</v>
      </c>
    </row>
    <row r="23" spans="1:8" x14ac:dyDescent="0.2">
      <c r="A23" s="82" t="s">
        <v>28</v>
      </c>
      <c r="C23" s="123"/>
      <c r="D23" s="438" t="s">
        <v>164</v>
      </c>
      <c r="E23" s="438"/>
      <c r="F23" s="438"/>
      <c r="G23" s="62" t="e">
        <f>VLOOKUP(A23,#REF!,6,FALSE)</f>
        <v>#REF!</v>
      </c>
      <c r="H23" s="63">
        <v>8190041.3099999996</v>
      </c>
    </row>
    <row r="24" spans="1:8" x14ac:dyDescent="0.2">
      <c r="C24" s="123"/>
      <c r="D24" s="124"/>
      <c r="E24" s="124"/>
      <c r="F24" s="124"/>
      <c r="G24" s="64"/>
      <c r="H24" s="65"/>
    </row>
    <row r="25" spans="1:8" x14ac:dyDescent="0.2">
      <c r="C25" s="441" t="s">
        <v>165</v>
      </c>
      <c r="D25" s="442"/>
      <c r="E25" s="442"/>
      <c r="F25" s="442"/>
      <c r="G25" s="68" t="e">
        <f>+G18+G15+G6</f>
        <v>#REF!</v>
      </c>
      <c r="H25" s="69">
        <f>+H18+H15+H6</f>
        <v>1187904070.4699998</v>
      </c>
    </row>
    <row r="26" spans="1:8" x14ac:dyDescent="0.2">
      <c r="C26" s="123"/>
      <c r="D26" s="124"/>
      <c r="E26" s="124"/>
      <c r="F26" s="124"/>
      <c r="G26" s="62"/>
      <c r="H26" s="63"/>
    </row>
    <row r="27" spans="1:8" x14ac:dyDescent="0.2">
      <c r="C27" s="432" t="s">
        <v>166</v>
      </c>
      <c r="D27" s="433"/>
      <c r="E27" s="433"/>
      <c r="F27" s="433"/>
      <c r="G27" s="62"/>
      <c r="H27" s="63"/>
    </row>
    <row r="28" spans="1:8" x14ac:dyDescent="0.2">
      <c r="C28" s="439" t="s">
        <v>167</v>
      </c>
      <c r="D28" s="440"/>
      <c r="E28" s="440"/>
      <c r="F28" s="440"/>
      <c r="G28" s="70" t="e">
        <f>SUM(G29:G31)</f>
        <v>#REF!</v>
      </c>
      <c r="H28" s="71">
        <f>SUM(H29:H31)</f>
        <v>1175168234.73</v>
      </c>
    </row>
    <row r="29" spans="1:8" x14ac:dyDescent="0.2">
      <c r="A29" s="82" t="s">
        <v>29</v>
      </c>
      <c r="C29" s="123"/>
      <c r="D29" s="438" t="s">
        <v>168</v>
      </c>
      <c r="E29" s="438"/>
      <c r="F29" s="438"/>
      <c r="G29" s="62" t="e">
        <f>VLOOKUP(A29,#REF!,6,FALSE)</f>
        <v>#REF!</v>
      </c>
      <c r="H29" s="63">
        <v>576387244.98000002</v>
      </c>
    </row>
    <row r="30" spans="1:8" x14ac:dyDescent="0.2">
      <c r="A30" s="82" t="s">
        <v>30</v>
      </c>
      <c r="C30" s="123"/>
      <c r="D30" s="438" t="s">
        <v>169</v>
      </c>
      <c r="E30" s="438"/>
      <c r="F30" s="438"/>
      <c r="G30" s="62" t="e">
        <f>VLOOKUP(A30,#REF!,6,FALSE)</f>
        <v>#REF!</v>
      </c>
      <c r="H30" s="63">
        <v>164598333.97</v>
      </c>
    </row>
    <row r="31" spans="1:8" x14ac:dyDescent="0.2">
      <c r="A31" s="82" t="s">
        <v>31</v>
      </c>
      <c r="C31" s="123"/>
      <c r="D31" s="438" t="s">
        <v>170</v>
      </c>
      <c r="E31" s="438"/>
      <c r="F31" s="438"/>
      <c r="G31" s="62" t="e">
        <f>VLOOKUP(A31,#REF!,6,FALSE)</f>
        <v>#REF!</v>
      </c>
      <c r="H31" s="63">
        <v>434182655.77999997</v>
      </c>
    </row>
    <row r="32" spans="1:8" x14ac:dyDescent="0.2">
      <c r="C32" s="439" t="s">
        <v>158</v>
      </c>
      <c r="D32" s="440"/>
      <c r="E32" s="440"/>
      <c r="F32" s="440"/>
      <c r="G32" s="70" t="e">
        <f>SUM(G33:G41)</f>
        <v>#REF!</v>
      </c>
      <c r="H32" s="71">
        <f>SUM(H33:H41)</f>
        <v>154392753.40000001</v>
      </c>
    </row>
    <row r="33" spans="1:10" x14ac:dyDescent="0.2">
      <c r="A33" s="82" t="s">
        <v>128</v>
      </c>
      <c r="C33" s="123"/>
      <c r="D33" s="438" t="s">
        <v>171</v>
      </c>
      <c r="E33" s="438"/>
      <c r="F33" s="438"/>
      <c r="G33" s="62" t="e">
        <f>VLOOKUP(A33,#REF!,6,FALSE)</f>
        <v>#REF!</v>
      </c>
      <c r="H33" s="63">
        <v>90000</v>
      </c>
    </row>
    <row r="34" spans="1:10" x14ac:dyDescent="0.2">
      <c r="A34" s="82" t="s">
        <v>32</v>
      </c>
      <c r="C34" s="123"/>
      <c r="D34" s="438" t="s">
        <v>172</v>
      </c>
      <c r="E34" s="438"/>
      <c r="F34" s="438"/>
      <c r="G34" s="62" t="e">
        <f>VLOOKUP(A34,#REF!,6,FALSE)</f>
        <v>#REF!</v>
      </c>
      <c r="H34" s="63">
        <v>7330646.8899999997</v>
      </c>
    </row>
    <row r="35" spans="1:10" x14ac:dyDescent="0.2">
      <c r="A35" s="82" t="s">
        <v>129</v>
      </c>
      <c r="C35" s="123"/>
      <c r="D35" s="438" t="s">
        <v>173</v>
      </c>
      <c r="E35" s="438"/>
      <c r="F35" s="438"/>
      <c r="G35" s="62" t="e">
        <f>VLOOKUP(A35,#REF!,6,FALSE)</f>
        <v>#REF!</v>
      </c>
      <c r="H35" s="63">
        <v>0</v>
      </c>
    </row>
    <row r="36" spans="1:10" x14ac:dyDescent="0.2">
      <c r="A36" s="82" t="s">
        <v>33</v>
      </c>
      <c r="C36" s="123"/>
      <c r="D36" s="438" t="s">
        <v>174</v>
      </c>
      <c r="E36" s="438"/>
      <c r="F36" s="438"/>
      <c r="G36" s="62" t="e">
        <f>VLOOKUP(A36,#REF!,6,FALSE)</f>
        <v>#REF!</v>
      </c>
      <c r="H36" s="63">
        <v>18118518.759999998</v>
      </c>
    </row>
    <row r="37" spans="1:10" x14ac:dyDescent="0.2">
      <c r="A37" s="82" t="s">
        <v>34</v>
      </c>
      <c r="C37" s="123"/>
      <c r="D37" s="438" t="s">
        <v>175</v>
      </c>
      <c r="E37" s="438"/>
      <c r="F37" s="438"/>
      <c r="G37" s="62" t="e">
        <f>VLOOKUP(A37,#REF!,6,FALSE)</f>
        <v>#REF!</v>
      </c>
      <c r="H37" s="63">
        <v>128853587.75</v>
      </c>
    </row>
    <row r="38" spans="1:10" x14ac:dyDescent="0.2">
      <c r="A38" s="82" t="s">
        <v>130</v>
      </c>
      <c r="C38" s="123"/>
      <c r="D38" s="438" t="s">
        <v>176</v>
      </c>
      <c r="E38" s="438"/>
      <c r="F38" s="438"/>
      <c r="G38" s="62" t="e">
        <f>VLOOKUP(A38,#REF!,6,FALSE)</f>
        <v>#REF!</v>
      </c>
      <c r="H38" s="63">
        <v>0</v>
      </c>
    </row>
    <row r="39" spans="1:10" x14ac:dyDescent="0.2">
      <c r="A39" s="82" t="s">
        <v>131</v>
      </c>
      <c r="C39" s="123"/>
      <c r="D39" s="438" t="s">
        <v>177</v>
      </c>
      <c r="E39" s="438"/>
      <c r="F39" s="438"/>
      <c r="G39" s="62" t="e">
        <f>VLOOKUP(A39,#REF!,6,FALSE)</f>
        <v>#REF!</v>
      </c>
      <c r="H39" s="63">
        <v>0</v>
      </c>
    </row>
    <row r="40" spans="1:10" x14ac:dyDescent="0.2">
      <c r="A40" s="82" t="s">
        <v>132</v>
      </c>
      <c r="C40" s="123"/>
      <c r="D40" s="438" t="s">
        <v>178</v>
      </c>
      <c r="E40" s="438"/>
      <c r="F40" s="438"/>
      <c r="G40" s="62" t="e">
        <f>VLOOKUP(A40,#REF!,6,FALSE)</f>
        <v>#REF!</v>
      </c>
      <c r="H40" s="63">
        <v>0</v>
      </c>
    </row>
    <row r="41" spans="1:10" x14ac:dyDescent="0.2">
      <c r="A41" s="82" t="s">
        <v>133</v>
      </c>
      <c r="C41" s="123"/>
      <c r="D41" s="438" t="s">
        <v>179</v>
      </c>
      <c r="E41" s="438"/>
      <c r="F41" s="438"/>
      <c r="G41" s="62" t="e">
        <f>VLOOKUP(A41,#REF!,6,FALSE)</f>
        <v>#REF!</v>
      </c>
      <c r="H41" s="63">
        <v>0</v>
      </c>
      <c r="J41" s="100"/>
    </row>
    <row r="42" spans="1:10" x14ac:dyDescent="0.2">
      <c r="C42" s="439" t="s">
        <v>180</v>
      </c>
      <c r="D42" s="440"/>
      <c r="E42" s="440"/>
      <c r="F42" s="440"/>
      <c r="G42" s="70" t="e">
        <f>SUM(G43:G45)</f>
        <v>#REF!</v>
      </c>
      <c r="H42" s="71">
        <f>SUM(H43:H45)</f>
        <v>7848954.4900000002</v>
      </c>
    </row>
    <row r="43" spans="1:10" x14ac:dyDescent="0.2">
      <c r="A43" s="82" t="s">
        <v>134</v>
      </c>
      <c r="C43" s="123"/>
      <c r="D43" s="438" t="s">
        <v>181</v>
      </c>
      <c r="E43" s="438"/>
      <c r="F43" s="438"/>
      <c r="G43" s="62" t="e">
        <f>VLOOKUP(A43,#REF!,6,FALSE)</f>
        <v>#REF!</v>
      </c>
      <c r="H43" s="63">
        <v>0</v>
      </c>
    </row>
    <row r="44" spans="1:10" x14ac:dyDescent="0.2">
      <c r="A44" s="82" t="s">
        <v>135</v>
      </c>
      <c r="C44" s="123"/>
      <c r="D44" s="438" t="s">
        <v>82</v>
      </c>
      <c r="E44" s="438"/>
      <c r="F44" s="438"/>
      <c r="G44" s="62" t="e">
        <f>VLOOKUP(A44,#REF!,6,FALSE)</f>
        <v>#REF!</v>
      </c>
      <c r="H44" s="63">
        <v>0</v>
      </c>
    </row>
    <row r="45" spans="1:10" x14ac:dyDescent="0.2">
      <c r="A45" s="82" t="s">
        <v>136</v>
      </c>
      <c r="C45" s="123"/>
      <c r="D45" s="438" t="s">
        <v>182</v>
      </c>
      <c r="E45" s="438"/>
      <c r="F45" s="438"/>
      <c r="G45" s="62" t="e">
        <f>VLOOKUP(A45,#REF!,6,FALSE)</f>
        <v>#REF!</v>
      </c>
      <c r="H45" s="63">
        <v>7848954.4900000002</v>
      </c>
    </row>
    <row r="46" spans="1:10" x14ac:dyDescent="0.2">
      <c r="C46" s="439" t="s">
        <v>183</v>
      </c>
      <c r="D46" s="440"/>
      <c r="E46" s="440"/>
      <c r="F46" s="440"/>
      <c r="G46" s="70" t="e">
        <f>SUM(G47:G51)</f>
        <v>#REF!</v>
      </c>
      <c r="H46" s="71">
        <f>SUM(H47:H51)</f>
        <v>37170199.219999999</v>
      </c>
    </row>
    <row r="47" spans="1:10" x14ac:dyDescent="0.2">
      <c r="A47" s="82" t="s">
        <v>35</v>
      </c>
      <c r="C47" s="72"/>
      <c r="D47" s="436" t="s">
        <v>184</v>
      </c>
      <c r="E47" s="436"/>
      <c r="F47" s="436"/>
      <c r="G47" s="62" t="e">
        <f>VLOOKUP(A47,#REF!,6,FALSE)</f>
        <v>#REF!</v>
      </c>
      <c r="H47" s="63">
        <v>37170199.219999999</v>
      </c>
    </row>
    <row r="48" spans="1:10" x14ac:dyDescent="0.2">
      <c r="A48" s="82" t="s">
        <v>36</v>
      </c>
      <c r="C48" s="72"/>
      <c r="D48" s="436" t="s">
        <v>185</v>
      </c>
      <c r="E48" s="436"/>
      <c r="F48" s="436"/>
      <c r="G48" s="62" t="e">
        <f>VLOOKUP(A48,#REF!,6,FALSE)</f>
        <v>#REF!</v>
      </c>
      <c r="H48" s="63">
        <v>0</v>
      </c>
    </row>
    <row r="49" spans="1:8" x14ac:dyDescent="0.2">
      <c r="A49" s="82" t="s">
        <v>137</v>
      </c>
      <c r="C49" s="72"/>
      <c r="D49" s="436" t="s">
        <v>186</v>
      </c>
      <c r="E49" s="436"/>
      <c r="F49" s="436"/>
      <c r="G49" s="62" t="e">
        <f>VLOOKUP(A49,#REF!,6,FALSE)</f>
        <v>#REF!</v>
      </c>
      <c r="H49" s="63">
        <v>0</v>
      </c>
    </row>
    <row r="50" spans="1:8" x14ac:dyDescent="0.2">
      <c r="A50" s="82" t="s">
        <v>138</v>
      </c>
      <c r="C50" s="72"/>
      <c r="D50" s="436" t="s">
        <v>187</v>
      </c>
      <c r="E50" s="436"/>
      <c r="F50" s="436"/>
      <c r="G50" s="62" t="e">
        <f>VLOOKUP(A50,#REF!,6,FALSE)</f>
        <v>#REF!</v>
      </c>
      <c r="H50" s="63">
        <v>0</v>
      </c>
    </row>
    <row r="51" spans="1:8" x14ac:dyDescent="0.2">
      <c r="A51" s="82" t="s">
        <v>139</v>
      </c>
      <c r="C51" s="72"/>
      <c r="D51" s="436" t="s">
        <v>188</v>
      </c>
      <c r="E51" s="436"/>
      <c r="F51" s="436"/>
      <c r="G51" s="62" t="e">
        <f>VLOOKUP(A51,#REF!,6,FALSE)</f>
        <v>#REF!</v>
      </c>
      <c r="H51" s="63">
        <v>0</v>
      </c>
    </row>
    <row r="52" spans="1:8" x14ac:dyDescent="0.2">
      <c r="C52" s="434" t="s">
        <v>189</v>
      </c>
      <c r="D52" s="435"/>
      <c r="E52" s="435"/>
      <c r="F52" s="435"/>
      <c r="G52" s="66" t="e">
        <f>SUM(G53:G58)</f>
        <v>#REF!</v>
      </c>
      <c r="H52" s="71">
        <f>SUM(H53:H58)</f>
        <v>12408935.449999999</v>
      </c>
    </row>
    <row r="53" spans="1:8" x14ac:dyDescent="0.2">
      <c r="A53" s="82" t="s">
        <v>37</v>
      </c>
      <c r="C53" s="72"/>
      <c r="D53" s="436" t="s">
        <v>190</v>
      </c>
      <c r="E53" s="436"/>
      <c r="F53" s="436"/>
      <c r="G53" s="62" t="e">
        <f>VLOOKUP(A53,#REF!,6,FALSE)</f>
        <v>#REF!</v>
      </c>
      <c r="H53" s="63">
        <v>12408935.449999999</v>
      </c>
    </row>
    <row r="54" spans="1:8" x14ac:dyDescent="0.2">
      <c r="A54" s="82" t="s">
        <v>140</v>
      </c>
      <c r="C54" s="72"/>
      <c r="D54" s="436" t="s">
        <v>191</v>
      </c>
      <c r="E54" s="436"/>
      <c r="F54" s="436"/>
      <c r="G54" s="62" t="e">
        <f>VLOOKUP(A54,#REF!,6,FALSE)</f>
        <v>#REF!</v>
      </c>
      <c r="H54" s="63">
        <v>0</v>
      </c>
    </row>
    <row r="55" spans="1:8" x14ac:dyDescent="0.2">
      <c r="A55" s="82" t="s">
        <v>141</v>
      </c>
      <c r="C55" s="72"/>
      <c r="D55" s="436" t="s">
        <v>192</v>
      </c>
      <c r="E55" s="436"/>
      <c r="F55" s="436"/>
      <c r="G55" s="62" t="e">
        <f>VLOOKUP(A55,#REF!,6,FALSE)</f>
        <v>#REF!</v>
      </c>
      <c r="H55" s="63">
        <v>0</v>
      </c>
    </row>
    <row r="56" spans="1:8" ht="28.5" customHeight="1" x14ac:dyDescent="0.2">
      <c r="A56" s="82" t="s">
        <v>142</v>
      </c>
      <c r="C56" s="72"/>
      <c r="D56" s="436" t="s">
        <v>193</v>
      </c>
      <c r="E56" s="436"/>
      <c r="F56" s="436"/>
      <c r="G56" s="62" t="e">
        <f>VLOOKUP(A56,#REF!,6,FALSE)</f>
        <v>#REF!</v>
      </c>
      <c r="H56" s="63">
        <v>0</v>
      </c>
    </row>
    <row r="57" spans="1:8" x14ac:dyDescent="0.2">
      <c r="A57" s="82" t="s">
        <v>143</v>
      </c>
      <c r="C57" s="72"/>
      <c r="D57" s="436" t="s">
        <v>194</v>
      </c>
      <c r="E57" s="436"/>
      <c r="F57" s="436"/>
      <c r="G57" s="62" t="e">
        <f>VLOOKUP(A57,#REF!,6,FALSE)</f>
        <v>#REF!</v>
      </c>
      <c r="H57" s="63">
        <v>0</v>
      </c>
    </row>
    <row r="58" spans="1:8" x14ac:dyDescent="0.2">
      <c r="A58" s="82" t="s">
        <v>144</v>
      </c>
      <c r="C58" s="72"/>
      <c r="D58" s="436" t="s">
        <v>195</v>
      </c>
      <c r="E58" s="436"/>
      <c r="F58" s="436"/>
      <c r="G58" s="62" t="e">
        <f>VLOOKUP(A58,#REF!,6,FALSE)</f>
        <v>#REF!</v>
      </c>
      <c r="H58" s="63">
        <v>0</v>
      </c>
    </row>
    <row r="59" spans="1:8" x14ac:dyDescent="0.2">
      <c r="C59" s="434" t="s">
        <v>196</v>
      </c>
      <c r="D59" s="435"/>
      <c r="E59" s="435"/>
      <c r="F59" s="435"/>
      <c r="G59" s="66" t="e">
        <f>SUM(G60)</f>
        <v>#REF!</v>
      </c>
      <c r="H59" s="71">
        <f>SUM(H60)</f>
        <v>10181253.33</v>
      </c>
    </row>
    <row r="60" spans="1:8" x14ac:dyDescent="0.2">
      <c r="A60" s="82" t="s">
        <v>145</v>
      </c>
      <c r="C60" s="72"/>
      <c r="D60" s="436" t="s">
        <v>197</v>
      </c>
      <c r="E60" s="436"/>
      <c r="F60" s="436"/>
      <c r="G60" s="62" t="e">
        <f>VLOOKUP(A60,#REF!,6,FALSE)</f>
        <v>#REF!</v>
      </c>
      <c r="H60" s="63">
        <v>10181253.33</v>
      </c>
    </row>
    <row r="61" spans="1:8" x14ac:dyDescent="0.2">
      <c r="C61" s="437"/>
      <c r="D61" s="438"/>
      <c r="E61" s="438"/>
      <c r="F61" s="438"/>
      <c r="G61" s="62"/>
      <c r="H61" s="63"/>
    </row>
    <row r="62" spans="1:8" x14ac:dyDescent="0.2">
      <c r="C62" s="432" t="s">
        <v>198</v>
      </c>
      <c r="D62" s="433"/>
      <c r="E62" s="433"/>
      <c r="F62" s="433"/>
      <c r="G62" s="73" t="e">
        <f>+G59+G52+G46+G42+G32+G28</f>
        <v>#REF!</v>
      </c>
      <c r="H62" s="74">
        <f>+H59+H52+H46+H42+H32+H28</f>
        <v>1397170330.6199999</v>
      </c>
    </row>
    <row r="63" spans="1:8" x14ac:dyDescent="0.2">
      <c r="C63" s="123"/>
      <c r="D63" s="124"/>
      <c r="E63" s="124"/>
      <c r="F63" s="124"/>
      <c r="G63" s="62"/>
      <c r="H63" s="63"/>
    </row>
    <row r="64" spans="1:8" x14ac:dyDescent="0.2">
      <c r="C64" s="432" t="s">
        <v>199</v>
      </c>
      <c r="D64" s="433"/>
      <c r="E64" s="433"/>
      <c r="F64" s="433"/>
      <c r="G64" s="73" t="e">
        <f>+G25-G62</f>
        <v>#REF!</v>
      </c>
      <c r="H64" s="74">
        <f>+H25-H62</f>
        <v>-209266260.1500001</v>
      </c>
    </row>
    <row r="65" spans="3:8" x14ac:dyDescent="0.2">
      <c r="C65" s="123"/>
      <c r="D65" s="124"/>
      <c r="E65" s="124"/>
      <c r="F65" s="124"/>
      <c r="G65" s="124"/>
      <c r="H65" s="75"/>
    </row>
    <row r="66" spans="3:8" x14ac:dyDescent="0.2">
      <c r="C66" s="76" t="s">
        <v>200</v>
      </c>
      <c r="D66" s="77"/>
      <c r="E66" s="77"/>
      <c r="F66" s="77"/>
      <c r="G66" s="77"/>
      <c r="H66" s="78"/>
    </row>
    <row r="67" spans="3:8" x14ac:dyDescent="0.2">
      <c r="C67" s="79"/>
      <c r="D67" s="79"/>
      <c r="E67" s="79"/>
      <c r="F67" s="79"/>
      <c r="G67" s="80"/>
      <c r="H67" s="79"/>
    </row>
    <row r="68" spans="3:8" x14ac:dyDescent="0.2">
      <c r="C68" s="79"/>
      <c r="D68" s="79"/>
      <c r="E68" s="79"/>
      <c r="F68" s="79"/>
      <c r="G68" s="80"/>
      <c r="H68" s="79"/>
    </row>
    <row r="71" spans="3:8" x14ac:dyDescent="0.2">
      <c r="H71" s="81"/>
    </row>
  </sheetData>
  <mergeCells count="60"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</mergeCells>
  <pageMargins left="0.25" right="0.25" top="0.75" bottom="0.75" header="0.3" footer="0.3"/>
  <pageSetup scale="90" orientation="portrait" r:id="rId1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SIT. FIN. noviembre 2017</vt:lpstr>
      <vt:lpstr>ESTADO DE ACT noviembre</vt:lpstr>
      <vt:lpstr>VAR. HDA. PUB. nov</vt:lpstr>
      <vt:lpstr>ECSF ACUM nov 2017</vt:lpstr>
      <vt:lpstr>FLUJO nov 2017 (final)</vt:lpstr>
      <vt:lpstr>ANALITICO nov</vt:lpstr>
      <vt:lpstr>Deuda Publica Mar 17 Acum</vt:lpstr>
      <vt:lpstr>SIT. FIN. MAR 2017 (TRIMESTRE)</vt:lpstr>
      <vt:lpstr>EDO. ACTIV. MAR 2017 (TRIMESTR)</vt:lpstr>
      <vt:lpstr>'ANALITICO nov'!Área_de_impresión</vt:lpstr>
      <vt:lpstr>'Deuda Publica Mar 17 Acum'!Área_de_impresión</vt:lpstr>
      <vt:lpstr>'ECSF ACUM nov 2017'!Área_de_impresión</vt:lpstr>
      <vt:lpstr>'EDO. ACTIV. MAR 2017 (TRIMESTR)'!Área_de_impresión</vt:lpstr>
      <vt:lpstr>'ESTADO DE ACT noviembre'!Área_de_impresión</vt:lpstr>
      <vt:lpstr>'FLUJO nov 2017 (final)'!Área_de_impresión</vt:lpstr>
      <vt:lpstr>'SIT. FIN. MAR 2017 (TRIMESTRE)'!Área_de_impresión</vt:lpstr>
      <vt:lpstr>'SIT. FIN. noviembre 2017'!Área_de_impresión</vt:lpstr>
      <vt:lpstr>'VAR. HDA. PUB. nov'!Área_de_impresión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Maria Elena Rendon Lopez</cp:lastModifiedBy>
  <cp:lastPrinted>2018-01-23T19:20:13Z</cp:lastPrinted>
  <dcterms:created xsi:type="dcterms:W3CDTF">2017-04-18T21:21:51Z</dcterms:created>
  <dcterms:modified xsi:type="dcterms:W3CDTF">2018-08-31T16:31:57Z</dcterms:modified>
</cp:coreProperties>
</file>